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020"/>
  </bookViews>
  <sheets>
    <sheet name="Лист1" sheetId="5" r:id="rId1"/>
    <sheet name="ОФП" sheetId="1" r:id="rId2"/>
    <sheet name="ОСД" sheetId="2" r:id="rId3"/>
    <sheet name="ОДДС" sheetId="3" r:id="rId4"/>
    <sheet name="ОИК" sheetId="4" r:id="rId5"/>
  </sheets>
  <calcPr calcId="152511"/>
</workbook>
</file>

<file path=xl/calcChain.xml><?xml version="1.0" encoding="utf-8"?>
<calcChain xmlns="http://schemas.openxmlformats.org/spreadsheetml/2006/main">
  <c r="M60" i="4" l="1"/>
  <c r="L60" i="4"/>
  <c r="M16" i="4"/>
  <c r="B45" i="3" l="1"/>
  <c r="B47" i="3"/>
  <c r="B16" i="3"/>
  <c r="B42" i="3" s="1"/>
  <c r="C16" i="3"/>
  <c r="C42" i="3" s="1"/>
  <c r="C77" i="1"/>
  <c r="C44" i="1"/>
  <c r="O60" i="4" l="1"/>
  <c r="O6" i="4"/>
  <c r="C58" i="3"/>
  <c r="B58" i="3"/>
  <c r="C55" i="3"/>
  <c r="B55" i="3"/>
  <c r="B52" i="3"/>
  <c r="C47" i="3"/>
  <c r="C45" i="3"/>
  <c r="D24" i="2"/>
  <c r="D26" i="2" s="1"/>
  <c r="D28" i="2" s="1"/>
  <c r="C24" i="2"/>
  <c r="C26" i="2" s="1"/>
  <c r="C28" i="2" s="1"/>
  <c r="C26" i="1"/>
  <c r="D26" i="1"/>
  <c r="C62" i="2" l="1"/>
  <c r="C30" i="2"/>
  <c r="C64" i="2" s="1"/>
  <c r="D62" i="2"/>
  <c r="D30" i="2"/>
  <c r="D64" i="2" s="1"/>
  <c r="C52" i="3"/>
  <c r="C9" i="3"/>
  <c r="B9" i="3"/>
  <c r="D94" i="1"/>
  <c r="C94" i="1"/>
  <c r="D77" i="1"/>
  <c r="D62" i="1"/>
  <c r="C62" i="1"/>
  <c r="D44" i="1"/>
  <c r="D45" i="1" s="1"/>
  <c r="C45" i="1"/>
  <c r="C95" i="1" l="1"/>
  <c r="C96" i="1" s="1"/>
  <c r="D95" i="1"/>
  <c r="D96" i="1" s="1"/>
  <c r="O16" i="4"/>
  <c r="D66" i="2" l="1"/>
  <c r="C66" i="2"/>
  <c r="D60" i="2"/>
  <c r="C60" i="2"/>
  <c r="D32" i="2"/>
  <c r="C32" i="2"/>
  <c r="D98" i="1"/>
  <c r="C98" i="1"/>
</calcChain>
</file>

<file path=xl/sharedStrings.xml><?xml version="1.0" encoding="utf-8"?>
<sst xmlns="http://schemas.openxmlformats.org/spreadsheetml/2006/main" count="313" uniqueCount="280">
  <si>
    <t>На начало отчетного периода</t>
  </si>
  <si>
    <t>На конец отчетного периода</t>
  </si>
  <si>
    <t>АКТИВЫ</t>
  </si>
  <si>
    <t>Долгосрочные активы</t>
  </si>
  <si>
    <t xml:space="preserve"> Основные средства</t>
  </si>
  <si>
    <t xml:space="preserve"> Инвестиционная недвижимость </t>
  </si>
  <si>
    <t xml:space="preserve"> Разведочные и оценочные активы </t>
  </si>
  <si>
    <t xml:space="preserve"> Газовые активы </t>
  </si>
  <si>
    <t xml:space="preserve"> Нематериальные активы  </t>
  </si>
  <si>
    <t xml:space="preserve"> Инвестиции в ассоциированные организации</t>
  </si>
  <si>
    <t xml:space="preserve"> Инвестиции в совместно-контролируемые организации </t>
  </si>
  <si>
    <t xml:space="preserve"> Инвестиции в дочерние организации </t>
  </si>
  <si>
    <t xml:space="preserve"> Средства в кредитных учреждениях (Долгосрочные банковские вклады и займы кредитным учреждениям) </t>
  </si>
  <si>
    <t xml:space="preserve"> Производные финансовые инструменты </t>
  </si>
  <si>
    <t xml:space="preserve"> Финансовые активы, имеющиеся в наличии для продажи </t>
  </si>
  <si>
    <t xml:space="preserve"> Финансовые активы </t>
  </si>
  <si>
    <t xml:space="preserve"> Отложенные налоговые активы</t>
  </si>
  <si>
    <t xml:space="preserve"> НДС к возмещению</t>
  </si>
  <si>
    <t xml:space="preserve"> Авансы за долгосрочные активы</t>
  </si>
  <si>
    <t xml:space="preserve"> Дебиторская задолженность</t>
  </si>
  <si>
    <t xml:space="preserve"> Займы выданные</t>
  </si>
  <si>
    <t xml:space="preserve"> Прочие долгосрочные активы </t>
  </si>
  <si>
    <t>Итого долгосрочные активы</t>
  </si>
  <si>
    <t>Текущие активы</t>
  </si>
  <si>
    <t xml:space="preserve"> Товарно-материальные запасы </t>
  </si>
  <si>
    <t xml:space="preserve"> Авансы выданные</t>
  </si>
  <si>
    <t xml:space="preserve"> Предоплата за ТМЗ по агентскому соглашению </t>
  </si>
  <si>
    <t xml:space="preserve"> Средства в кредитных учреждениях (Краткосрочные банковские вклады и займы кредитным учреждениям) </t>
  </si>
  <si>
    <t xml:space="preserve"> Финансовые активы имеющиеся в наличии для продажи</t>
  </si>
  <si>
    <t xml:space="preserve"> Предоплата по подоходному налогу </t>
  </si>
  <si>
    <t xml:space="preserve"> НДС к возмещению </t>
  </si>
  <si>
    <t xml:space="preserve"> Предоплата по прочим налогам </t>
  </si>
  <si>
    <t xml:space="preserve"> Прочие краткосрочные активы </t>
  </si>
  <si>
    <t xml:space="preserve"> Денежные средства и их эквиваленты  </t>
  </si>
  <si>
    <t xml:space="preserve"> Долгосрочные активы или группы выбытия, предназначенные для продажи </t>
  </si>
  <si>
    <t>Итого текущие активы</t>
  </si>
  <si>
    <t>Итого активы</t>
  </si>
  <si>
    <t>КАПИТАЛ И ОБЯЗАТЕЛЬСТВА</t>
  </si>
  <si>
    <t>Капитал</t>
  </si>
  <si>
    <t xml:space="preserve"> Уставный капитал  </t>
  </si>
  <si>
    <t xml:space="preserve"> Выкупленные долевые инструменты </t>
  </si>
  <si>
    <t xml:space="preserve"> Эмиссионный доход </t>
  </si>
  <si>
    <t xml:space="preserve"> Дополнительно оплаченный капитал  </t>
  </si>
  <si>
    <t xml:space="preserve"> Резерв переоценки инвестиций, имеющихся в наличии для продажи </t>
  </si>
  <si>
    <t xml:space="preserve"> Резерв по пересчету иностранной валюты </t>
  </si>
  <si>
    <t xml:space="preserve"> Резерв по переоценке основных средств  </t>
  </si>
  <si>
    <t xml:space="preserve"> Резерв хеджирования </t>
  </si>
  <si>
    <t xml:space="preserve"> Прочий капитал (по уставу и на покрытие рисков) </t>
  </si>
  <si>
    <t xml:space="preserve"> Опционы по расчетам акциями </t>
  </si>
  <si>
    <t xml:space="preserve"> Нераспределенная прибыль (непокрытый убыток) </t>
  </si>
  <si>
    <t xml:space="preserve"> Относящийся к акционеру материнской компании </t>
  </si>
  <si>
    <t xml:space="preserve"> Доля неконтролирующих собственников </t>
  </si>
  <si>
    <t>Итого капитал</t>
  </si>
  <si>
    <t xml:space="preserve"> Долгосрочные обязательства  </t>
  </si>
  <si>
    <t xml:space="preserve"> Займы полученные </t>
  </si>
  <si>
    <t xml:space="preserve"> Выпущенные долговые ценные бумаги </t>
  </si>
  <si>
    <t xml:space="preserve"> Обязательства по финансовой аренде </t>
  </si>
  <si>
    <t xml:space="preserve"> К уплате за приобретение дочернего предприятия</t>
  </si>
  <si>
    <t xml:space="preserve"> Финансовая гарантия, выпущенная</t>
  </si>
  <si>
    <t xml:space="preserve"> Отложенные налоговые обязательства </t>
  </si>
  <si>
    <t xml:space="preserve"> Обязательства по вознаграждениям работникам </t>
  </si>
  <si>
    <t xml:space="preserve"> Резервы под обязательства и отчисления </t>
  </si>
  <si>
    <t xml:space="preserve"> Кредиторская задолженность</t>
  </si>
  <si>
    <t xml:space="preserve"> Средства Правительства РК и Национальных банков </t>
  </si>
  <si>
    <t xml:space="preserve"> Прочие долгосрочные обязательства  </t>
  </si>
  <si>
    <t xml:space="preserve"> Итого долгосрочные обязательства  </t>
  </si>
  <si>
    <t xml:space="preserve"> Текущие обязательства </t>
  </si>
  <si>
    <t xml:space="preserve"> Выпущенные долговые ценные бумаги</t>
  </si>
  <si>
    <t xml:space="preserve"> Кредиторская задолженность  </t>
  </si>
  <si>
    <t xml:space="preserve"> Авансы полученные </t>
  </si>
  <si>
    <t xml:space="preserve"> Концессионные обязательства </t>
  </si>
  <si>
    <t xml:space="preserve"> Обязательства по подоходному налогу </t>
  </si>
  <si>
    <t xml:space="preserve"> Обязательства по прочим налогам и обязательным платежам </t>
  </si>
  <si>
    <t xml:space="preserve"> Прочие краткосрочные обязательства </t>
  </si>
  <si>
    <t xml:space="preserve"> Обязательства, непосредственно связанные с долгосрочными активами, удерживаемыми для продажи и группами выбытия </t>
  </si>
  <si>
    <t xml:space="preserve"> Итого текущие обязательства </t>
  </si>
  <si>
    <t xml:space="preserve"> Итого обязательства  </t>
  </si>
  <si>
    <t xml:space="preserve"> Итого капитал и обязательства  </t>
  </si>
  <si>
    <t xml:space="preserve"> Проверка (91 - 40 = 0) </t>
  </si>
  <si>
    <t xml:space="preserve"> Доход от реализации </t>
  </si>
  <si>
    <t xml:space="preserve"> Государственные субсидии </t>
  </si>
  <si>
    <t xml:space="preserve"> Итого выручка  (доходы) </t>
  </si>
  <si>
    <t>Себестоимость реализации</t>
  </si>
  <si>
    <t xml:space="preserve"> Валовый доход  </t>
  </si>
  <si>
    <t xml:space="preserve"> Общие и административные расходы  </t>
  </si>
  <si>
    <t xml:space="preserve"> Расходы по транспортировке и реализации  </t>
  </si>
  <si>
    <t xml:space="preserve"> Доход (убыток) от операционной деятельности  </t>
  </si>
  <si>
    <t>Финансовый доход</t>
  </si>
  <si>
    <t xml:space="preserve">Финансовые затраты  </t>
  </si>
  <si>
    <t xml:space="preserve">Доход (убыток) от курсовой разницы, нетто </t>
  </si>
  <si>
    <t xml:space="preserve">Доля в доходах (убытках) ассоциированных компаний  </t>
  </si>
  <si>
    <t xml:space="preserve">Доля в доходах (убытках) совместно-контролируемых компаний  </t>
  </si>
  <si>
    <t>Убыток от неэффективной части в инструментах хеджирования</t>
  </si>
  <si>
    <t xml:space="preserve">Доход(убыток) от выбытия дочерних организаций </t>
  </si>
  <si>
    <t>Доход от дивидендов от совместных предприятий</t>
  </si>
  <si>
    <t>Прочие прибыли</t>
  </si>
  <si>
    <t xml:space="preserve">Прочие убытки </t>
  </si>
  <si>
    <t xml:space="preserve"> Прибыль/(убыток) до налогообложения </t>
  </si>
  <si>
    <t xml:space="preserve">Расходы по корпоративному подоходному налогу </t>
  </si>
  <si>
    <t xml:space="preserve"> Прибыль/ (убыток) за год от продолжающейся деятельности  </t>
  </si>
  <si>
    <t xml:space="preserve">Прибыль/(убыток) за год от прекращенных операций </t>
  </si>
  <si>
    <t xml:space="preserve"> Прибыль/(убыток) за год </t>
  </si>
  <si>
    <t xml:space="preserve"> Относящийся к:  </t>
  </si>
  <si>
    <t xml:space="preserve">        Акционерам материнской компании  </t>
  </si>
  <si>
    <t xml:space="preserve">        Неконтролирующим акционерам </t>
  </si>
  <si>
    <t xml:space="preserve"> Проверка (124 - 126 -127 = 0)</t>
  </si>
  <si>
    <t>Актуарные прибыли (убытки) по плану с установленными выплатами</t>
  </si>
  <si>
    <t>Доходы (раходы), возникающие при пересчете отчетности зарубежных предприятий</t>
  </si>
  <si>
    <t>Доходы (убытки) от переоценки основных средств</t>
  </si>
  <si>
    <t>Доходы (убытки) от переоценки финансовых активов, удерживаемых для продажи</t>
  </si>
  <si>
    <t>Доходы (убытки) по инструментам хеджирования денежных потоков</t>
  </si>
  <si>
    <t>Доходы (убытки) по инструментам хеджирования чистых инвестиций в зарубежные операции</t>
  </si>
  <si>
    <t>Реклассификация прибыли/убытка по хеджированию на прибыль/убыток отчетного периода (реализованная прибыль/убыток)</t>
  </si>
  <si>
    <t>Реклассификация на прибыль или убыток резерва по переоценке при продаже и обесценении инвестиций, имеющихся в наличии для продажи (реализованная прибыль/убыток)</t>
  </si>
  <si>
    <t>Реклассификация на прибыль или убыток резерва по пересчету иностранной валюты при выбытии иностранных дочерних предприятий</t>
  </si>
  <si>
    <t>Эффект изменения в ставке подоходного налога на отсроченный налог дочерних организаций</t>
  </si>
  <si>
    <t>Налоговый эффект компонентов совокупного дохода (убытка)</t>
  </si>
  <si>
    <t>Прочий совокупный доход</t>
  </si>
  <si>
    <t xml:space="preserve">         Неконтролирующим акционерам </t>
  </si>
  <si>
    <t>Доходы (расходы), возникающие при пересчете отчетности зарубежных предприятий</t>
  </si>
  <si>
    <t>Доход (убытки) от переоценки основных средств</t>
  </si>
  <si>
    <t>Доход (убытки) от переоценки финансовых активов, удерживаемых  для продажи</t>
  </si>
  <si>
    <t xml:space="preserve">Реклассификация прибыли/убытка по хеджированию на прибыль/убыток отчетного периода (реализованная прибыль/(убыток)) </t>
  </si>
  <si>
    <t xml:space="preserve">Реклассификация  на прибыль или убытки резерва по переоценке при продаже и обесценении инвестиций, имеющихся в наличии для продажи (реализованная прибыль/(убыток)) </t>
  </si>
  <si>
    <t xml:space="preserve">Реклассификация на прибыль или убытки резерва по пересчету иностранной валюты при выбытии иностранных дочерних предприятий </t>
  </si>
  <si>
    <t xml:space="preserve">Эффект изменения в ставке подоходного налога на отсроченный налог дочерних организаций </t>
  </si>
  <si>
    <t xml:space="preserve"> Проверка (143 + 144 - 141 = 0)</t>
  </si>
  <si>
    <t xml:space="preserve"> Совокупный доход (убыток) за год </t>
  </si>
  <si>
    <t xml:space="preserve">        Неконтролирующим акционерам</t>
  </si>
  <si>
    <t xml:space="preserve"> Проверка (158 - 160 - 161 = 0)</t>
  </si>
  <si>
    <t xml:space="preserve"> Отчет о движении денежных средств за период (прямой метод): </t>
  </si>
  <si>
    <t>1. Движение денежных средств по операционной деятельности</t>
  </si>
  <si>
    <t>1.1. Поступление денежных средств, всего</t>
  </si>
  <si>
    <t>реализация продукции и товаров</t>
  </si>
  <si>
    <t>авансы полученные</t>
  </si>
  <si>
    <t>Полученные вознаграждения по средствам в кредитных учреждениях</t>
  </si>
  <si>
    <t>реализация услуг</t>
  </si>
  <si>
    <t>участие в тендере</t>
  </si>
  <si>
    <t>прочие поступления</t>
  </si>
  <si>
    <t>1.2.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</si>
  <si>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</si>
  <si>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</si>
  <si>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</si>
  <si>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корпоративный подоходный налог</t>
  </si>
  <si>
    <t>возврат тендерного обеспечения</t>
  </si>
  <si>
    <t>профсоюзные взносы</t>
  </si>
  <si>
    <t>командировочные расходы</t>
  </si>
  <si>
    <t>социальные отчисления и ОПВ</t>
  </si>
  <si>
    <t>прочие выплаты</t>
  </si>
  <si>
    <t xml:space="preserve">1.3. Чистая сумма денежных средств по операционной деятельности </t>
  </si>
  <si>
    <t xml:space="preserve">2. Движение денежных средств по инвестиционной деятельности </t>
  </si>
  <si>
    <t>2.1. Поступление денежных средств, всего</t>
  </si>
  <si>
    <t>Возврат банковских вкладов</t>
  </si>
  <si>
    <t>2.2. Выбытие денежных средств, всего</t>
  </si>
  <si>
    <t>Приобретение основных средств</t>
  </si>
  <si>
    <t>Приобретение нематериальных активов</t>
  </si>
  <si>
    <t>Размещение банковских вкладов</t>
  </si>
  <si>
    <t>Приобретение разведочных и оценочных активов</t>
  </si>
  <si>
    <t xml:space="preserve">2.3. Чистое поступление денежных средств по инвестиционной деятельности </t>
  </si>
  <si>
    <t xml:space="preserve">3. Движение денежных средств по финансовой деятельности </t>
  </si>
  <si>
    <t>3.1. Поступление денежных средств, всего</t>
  </si>
  <si>
    <t>3.2. Выбытие денежных средств, всего</t>
  </si>
  <si>
    <t>3.3. Чистое поступление денежных средств по финансовой деятельности</t>
  </si>
  <si>
    <t>Влияние изменений обменного курса на сальдо денежных средств в иностранной валюте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</si>
  <si>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</si>
  <si>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</si>
  <si>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</si>
  <si>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 Сальдо на конец периода - Сальдо на начало - Изменение денежных средств (должно быть 0) </t>
  </si>
  <si>
    <t xml:space="preserve"> Движения отчетного периода - Изменение денежных средств (должно быть 0) </t>
  </si>
  <si>
    <t>Дополнительная информация (заполняется только для оперативной отчетности)</t>
  </si>
  <si>
    <t>Текущие банковские вклады</t>
  </si>
  <si>
    <t xml:space="preserve">Долгосрочные банковские вклады </t>
  </si>
  <si>
    <t>Дополнительная информация к раскрытию по движению денежных средств</t>
  </si>
  <si>
    <t>Итого</t>
  </si>
  <si>
    <t>Уставный капитал</t>
  </si>
  <si>
    <t>Выкупленные долевые инструменты</t>
  </si>
  <si>
    <t>Эмиссионный доход</t>
  </si>
  <si>
    <t>Дополнительно оплаченный капитал</t>
  </si>
  <si>
    <t>Резерв переоценки инвестиций, имеющихся в наличии для продажи</t>
  </si>
  <si>
    <t>Резерв по пересчету иностранной валюты</t>
  </si>
  <si>
    <t>Резерв переоценки основных средств</t>
  </si>
  <si>
    <t>Резерв хеджирования</t>
  </si>
  <si>
    <t>Прочий капитал (по уставу и на покрытие рисков)</t>
  </si>
  <si>
    <t>Опционы по расчетам акциями</t>
  </si>
  <si>
    <t>Нераспределенная прибыль (непокрытый убыток)</t>
  </si>
  <si>
    <t>Итого капитал приходящийся на акционера материнской компании</t>
  </si>
  <si>
    <t xml:space="preserve"> Неконтрольная доля участия</t>
  </si>
  <si>
    <t xml:space="preserve"> Итого капитал</t>
  </si>
  <si>
    <t>Сальдо на начало отчетного периода</t>
  </si>
  <si>
    <t xml:space="preserve">   Корр.нач.сальдо - Реклассификации</t>
  </si>
  <si>
    <t xml:space="preserve">   Корр.нач.сальдо - Вследствие изменения учетной политики</t>
  </si>
  <si>
    <t xml:space="preserve">   Корр.нач.сальдо - Вследствие исправления ошибок</t>
  </si>
  <si>
    <t xml:space="preserve">   Корр.нач.сальдо - В связи с применением метода объединения интересов</t>
  </si>
  <si>
    <t>Итого корректировок начального сальдо отчетного периода</t>
  </si>
  <si>
    <t xml:space="preserve">   Корр.нач.сальдо на нач.пред. периода - Вследствие изменения учетной политики</t>
  </si>
  <si>
    <t xml:space="preserve">   Корр.нач.сальдо на нач.пред. периода - Вследствие исправления ошибок</t>
  </si>
  <si>
    <t xml:space="preserve">   Корр.нач.сальдо на нач.пред. периода - В связи с примен. метода объединения интересов</t>
  </si>
  <si>
    <t>Итого корректировок начального сальдо предыдущего периода</t>
  </si>
  <si>
    <t>Совокупный доход (убыток) за период</t>
  </si>
  <si>
    <t>Взносы в капитал (выпуск акций)</t>
  </si>
  <si>
    <t>Взносы в капитал (выпуск акций), связанный с объединением бизнеса</t>
  </si>
  <si>
    <t>Долевой компонент конвертируемых инструментов(за минусом налогового эффекта)</t>
  </si>
  <si>
    <t>Обратный выкуп собственных акций</t>
  </si>
  <si>
    <t>Продажа собственных выкупленных  акций (вторичное размещение)</t>
  </si>
  <si>
    <t>Прочие вклады</t>
  </si>
  <si>
    <t xml:space="preserve">   Прочие вклады акционеров</t>
  </si>
  <si>
    <t xml:space="preserve">   Вклад КЦ КМГ_дисконт по долгосрочной кредиторской задолженности</t>
  </si>
  <si>
    <t xml:space="preserve">   Вклад КЦ КМГ_дисконт по займам полученным от акционера</t>
  </si>
  <si>
    <t xml:space="preserve">   Вклад КЦ КМГ_дисконт по облигациям выпущенным и размещенным акционеру</t>
  </si>
  <si>
    <t xml:space="preserve">   Прочие вклады КЦ КМГ</t>
  </si>
  <si>
    <t xml:space="preserve">   Прочие вклады других акционеров</t>
  </si>
  <si>
    <t>Приобретение дочерних организаций</t>
  </si>
  <si>
    <t>Выбытие дочерних организаций</t>
  </si>
  <si>
    <t>Приобретение неконтрольных долей участия в дочерних организациях</t>
  </si>
  <si>
    <t>Продажа неконтрольных долей участия в дочерних организациях</t>
  </si>
  <si>
    <t>Изменение доли владения в дочерних организациях в результате взносов в капитал (приобретения акций) дочерних организаций</t>
  </si>
  <si>
    <t>Переводы между прочим резервным капиталом и нераспределенным доходом</t>
  </si>
  <si>
    <t>Амортизация резерва переоценки основных средств, за минусом налога</t>
  </si>
  <si>
    <t>Сделки с акционером, действующим в качестве акционера</t>
  </si>
  <si>
    <t>Дивиденды акционерам материнской организации</t>
  </si>
  <si>
    <t>Дивиденды неконтролирующим собственникам</t>
  </si>
  <si>
    <t>Прочие изменения в ассоциированных и совместно-контролируемых компаниях</t>
  </si>
  <si>
    <t xml:space="preserve">   Прочие распределения акционерам</t>
  </si>
  <si>
    <t xml:space="preserve">   Распределение КЦ КМГ_дисконт по долгосрочной дебиторской задолженности</t>
  </si>
  <si>
    <t xml:space="preserve">   Распределение КЦ КМГ_дисконт по займам выданным акционеру</t>
  </si>
  <si>
    <t xml:space="preserve">   Распределение КЦ КМГ_дисконт по облигациям акционера</t>
  </si>
  <si>
    <t xml:space="preserve">   Прочие распределения КЦ КМГ</t>
  </si>
  <si>
    <t xml:space="preserve">   Прочие распределения другим акционерам</t>
  </si>
  <si>
    <t>Признание выплат на основе акций (стоимость услуг работников)</t>
  </si>
  <si>
    <t>Исполнение выплат на основе акций (выпуск акций)</t>
  </si>
  <si>
    <t>Изъятие опционов по выплатам на основе акций</t>
  </si>
  <si>
    <t>Налоговый эффект в отношении расчетов акциями</t>
  </si>
  <si>
    <t>Выкуп акций с рынка дочерней организацией</t>
  </si>
  <si>
    <t>Сальдо на начало предыдущего периода, отраженное в предыдущей отчетности</t>
  </si>
  <si>
    <t>Увеличение - опционы работников</t>
  </si>
  <si>
    <t>Уменьшение - опционы работников</t>
  </si>
  <si>
    <t>Признано напрямую в капитале</t>
  </si>
  <si>
    <t>Списание</t>
  </si>
  <si>
    <t>Обесценение</t>
  </si>
  <si>
    <t>Уменьшение вкладов и паи</t>
  </si>
  <si>
    <t>Ending balance</t>
  </si>
  <si>
    <t>Контроль -    Сальдо на конец периода =  Сальдо на начало + обороты</t>
  </si>
  <si>
    <t>ТТ - Отчет о финансовом положении</t>
  </si>
  <si>
    <t>тыс.тенге</t>
  </si>
  <si>
    <t>ТТ - Отчет о совокупном доходе</t>
  </si>
  <si>
    <t>Руководитель/Head  __________________________           __________________________</t>
  </si>
  <si>
    <t xml:space="preserve">                                               Подпись/Signature                      Расшифровка / Transcript</t>
  </si>
  <si>
    <t xml:space="preserve">                                                                                                           подписи     /  signatures</t>
  </si>
  <si>
    <t>Главный бухгалтер/Head accounter  __________________________           __________________________</t>
  </si>
  <si>
    <t xml:space="preserve">                                                                           Подпись/Signature                      Расшифровка / Transcript</t>
  </si>
  <si>
    <t xml:space="preserve">                                                                                                                                       подписи     /  signatures</t>
  </si>
  <si>
    <t>ТТ - Отчет об изменении в собственном капитале</t>
  </si>
  <si>
    <t>Индивидуальный подоходный налог</t>
  </si>
  <si>
    <t>Налог на добавленную стоимость за нерезидента</t>
  </si>
  <si>
    <t>Налог на добычу полезных ископаемых (НДПИ)</t>
  </si>
  <si>
    <t>Платеж по возмещению исторических затрат</t>
  </si>
  <si>
    <t>Социальный налог</t>
  </si>
  <si>
    <t>Налог на имущество</t>
  </si>
  <si>
    <t>Земельный налог</t>
  </si>
  <si>
    <t>Плата за пользование землей</t>
  </si>
  <si>
    <t>Плата за загрязнение окружающей среды</t>
  </si>
  <si>
    <t>Плата за использование радиочастотного ресурса</t>
  </si>
  <si>
    <t>Пени и штрафы по налогам, сборам и другим платежам в бюджет</t>
  </si>
  <si>
    <t>прочие взносы контролирующих собственников</t>
  </si>
  <si>
    <t>Поступления по выпущенным долговым ценным бумагам (облигациям)</t>
  </si>
  <si>
    <t>дивиденды выплаченные акционерам материнской компании</t>
  </si>
  <si>
    <t>Возврат финансовой помощи</t>
  </si>
  <si>
    <t>Движения отчетного периода (определяется как чистая разница между сальдо на конец и сальдо на начало отчетного периода)</t>
  </si>
  <si>
    <t>Финансовая отчетность</t>
  </si>
  <si>
    <t>ТОО "Амангельды Газ"</t>
  </si>
  <si>
    <r>
      <t xml:space="preserve">Компания: </t>
    </r>
    <r>
      <rPr>
        <b/>
        <i/>
        <sz val="11"/>
        <color theme="1"/>
        <rFont val="Arial Narrow"/>
        <family val="2"/>
        <charset val="204"/>
      </rPr>
      <t>ТОО "Амангельды Газ"</t>
    </r>
  </si>
  <si>
    <t>Выплата вознаграждения по долговым ценным бумагам (облигациям)</t>
  </si>
  <si>
    <t>Лицензионные сборы</t>
  </si>
  <si>
    <t>за 3 квартал 2018г.</t>
  </si>
  <si>
    <t>2017.09</t>
  </si>
  <si>
    <t>2018.09</t>
  </si>
  <si>
    <t>Отчетный период: 2018.09</t>
  </si>
  <si>
    <t>Корпоративный подоходный налог с юридических лиц-нерезидентов, удержанный компанией у источника выплаты</t>
  </si>
  <si>
    <t>Налог на добавленную стоимость юридических лиц-резидентов</t>
  </si>
  <si>
    <t>Госпошлина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</si>
</sst>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i/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3" fillId="2" borderId="1" xfId="0" applyFont="1" applyFill="1" applyBorder="1"/>
    <xf numFmtId="3" fontId="2" fillId="0" borderId="1" xfId="0" applyNumberFormat="1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/>
    <xf numFmtId="165" fontId="3" fillId="2" borderId="1" xfId="1" applyNumberFormat="1" applyFont="1" applyFill="1" applyBorder="1"/>
    <xf numFmtId="165" fontId="3" fillId="3" borderId="1" xfId="1" applyNumberFormat="1" applyFont="1" applyFill="1" applyBorder="1"/>
    <xf numFmtId="165" fontId="2" fillId="2" borderId="1" xfId="1" applyNumberFormat="1" applyFont="1" applyFill="1" applyBorder="1"/>
    <xf numFmtId="165" fontId="2" fillId="3" borderId="1" xfId="1" applyNumberFormat="1" applyFont="1" applyFill="1" applyBorder="1"/>
    <xf numFmtId="165" fontId="2" fillId="0" borderId="1" xfId="1" applyNumberFormat="1" applyFont="1" applyBorder="1" applyAlignment="1">
      <alignment vertical="center" wrapText="1"/>
    </xf>
    <xf numFmtId="165" fontId="3" fillId="3" borderId="1" xfId="1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center"/>
    </xf>
    <xf numFmtId="0" fontId="4" fillId="0" borderId="0" xfId="0" applyFont="1"/>
    <xf numFmtId="0" fontId="3" fillId="5" borderId="1" xfId="0" applyFont="1" applyFill="1" applyBorder="1" applyAlignment="1">
      <alignment vertical="center" wrapText="1"/>
    </xf>
    <xf numFmtId="165" fontId="2" fillId="5" borderId="1" xfId="1" applyNumberFormat="1" applyFont="1" applyFill="1" applyBorder="1"/>
    <xf numFmtId="0" fontId="2" fillId="0" borderId="1" xfId="0" applyFont="1" applyBorder="1" applyAlignment="1">
      <alignment wrapText="1"/>
    </xf>
    <xf numFmtId="165" fontId="2" fillId="4" borderId="1" xfId="1" applyNumberFormat="1" applyFont="1" applyFill="1" applyBorder="1" applyAlignment="1">
      <alignment vertical="center" wrapText="1"/>
    </xf>
    <xf numFmtId="165" fontId="0" fillId="0" borderId="0" xfId="0" applyNumberFormat="1"/>
    <xf numFmtId="165" fontId="2" fillId="0" borderId="0" xfId="0" applyNumberFormat="1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12"/>
  <sheetViews>
    <sheetView tabSelected="1" workbookViewId="0">
      <selection activeCell="A12" sqref="A12:I12"/>
    </sheetView>
  </sheetViews>
  <sheetFormatPr defaultRowHeight="15" x14ac:dyDescent="0.25"/>
  <sheetData>
    <row r="10" spans="1:9" ht="30" customHeight="1" x14ac:dyDescent="0.3">
      <c r="A10" s="43" t="s">
        <v>268</v>
      </c>
      <c r="B10" s="43"/>
      <c r="C10" s="43"/>
      <c r="D10" s="43"/>
      <c r="E10" s="43"/>
      <c r="F10" s="43"/>
      <c r="G10" s="43"/>
      <c r="H10" s="43"/>
      <c r="I10" s="43"/>
    </row>
    <row r="11" spans="1:9" ht="33" customHeight="1" x14ac:dyDescent="0.3">
      <c r="A11" s="44" t="s">
        <v>269</v>
      </c>
      <c r="B11" s="44"/>
      <c r="C11" s="44"/>
      <c r="D11" s="44"/>
      <c r="E11" s="44"/>
      <c r="F11" s="44"/>
      <c r="G11" s="44"/>
      <c r="H11" s="44"/>
      <c r="I11" s="44"/>
    </row>
    <row r="12" spans="1:9" ht="35.25" customHeight="1" x14ac:dyDescent="0.3">
      <c r="A12" s="44" t="s">
        <v>273</v>
      </c>
      <c r="B12" s="44"/>
      <c r="C12" s="44"/>
      <c r="D12" s="44"/>
      <c r="E12" s="44"/>
      <c r="F12" s="44"/>
      <c r="G12" s="44"/>
      <c r="H12" s="44"/>
      <c r="I12" s="44"/>
    </row>
  </sheetData>
  <mergeCells count="3">
    <mergeCell ref="A10:I10"/>
    <mergeCell ref="A11:I11"/>
    <mergeCell ref="A12:I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7"/>
  <sheetViews>
    <sheetView zoomScaleNormal="100" workbookViewId="0">
      <selection activeCell="A15" sqref="A15"/>
    </sheetView>
  </sheetViews>
  <sheetFormatPr defaultRowHeight="15" x14ac:dyDescent="0.25"/>
  <cols>
    <col min="1" max="1" width="72.42578125" customWidth="1"/>
    <col min="3" max="3" width="18.85546875" customWidth="1"/>
    <col min="4" max="4" width="17.5703125" customWidth="1"/>
  </cols>
  <sheetData>
    <row r="1" spans="1:4" ht="16.5" x14ac:dyDescent="0.3">
      <c r="A1" s="1" t="s">
        <v>276</v>
      </c>
      <c r="B1" s="2"/>
      <c r="C1" s="2"/>
      <c r="D1" s="20" t="s">
        <v>270</v>
      </c>
    </row>
    <row r="2" spans="1:4" ht="16.5" x14ac:dyDescent="0.3">
      <c r="A2" s="2"/>
      <c r="B2" s="2"/>
      <c r="C2" s="2"/>
      <c r="D2" s="2"/>
    </row>
    <row r="3" spans="1:4" ht="16.5" x14ac:dyDescent="0.25">
      <c r="A3" s="45" t="s">
        <v>242</v>
      </c>
      <c r="B3" s="45"/>
      <c r="C3" s="45"/>
      <c r="D3" s="45"/>
    </row>
    <row r="4" spans="1:4" ht="16.5" x14ac:dyDescent="0.3">
      <c r="A4" s="2"/>
      <c r="B4" s="2"/>
      <c r="C4" s="2"/>
      <c r="D4" s="20" t="s">
        <v>243</v>
      </c>
    </row>
    <row r="5" spans="1:4" ht="49.5" x14ac:dyDescent="0.3">
      <c r="A5" s="7"/>
      <c r="B5" s="9"/>
      <c r="C5" s="8" t="s">
        <v>0</v>
      </c>
      <c r="D5" s="8" t="s">
        <v>1</v>
      </c>
    </row>
    <row r="6" spans="1:4" ht="16.5" x14ac:dyDescent="0.3">
      <c r="A6" s="14" t="s">
        <v>2</v>
      </c>
      <c r="B6" s="13">
        <v>1</v>
      </c>
      <c r="C6" s="16"/>
      <c r="D6" s="16"/>
    </row>
    <row r="7" spans="1:4" ht="16.5" x14ac:dyDescent="0.3">
      <c r="A7" s="17" t="s">
        <v>3</v>
      </c>
      <c r="B7" s="12">
        <v>2</v>
      </c>
      <c r="C7" s="19"/>
      <c r="D7" s="19"/>
    </row>
    <row r="8" spans="1:4" ht="16.5" x14ac:dyDescent="0.3">
      <c r="A8" s="11" t="s">
        <v>4</v>
      </c>
      <c r="B8" s="10">
        <v>3</v>
      </c>
      <c r="C8" s="28">
        <v>171698</v>
      </c>
      <c r="D8" s="28">
        <v>163047</v>
      </c>
    </row>
    <row r="9" spans="1:4" ht="16.5" x14ac:dyDescent="0.3">
      <c r="A9" s="11" t="s">
        <v>5</v>
      </c>
      <c r="B9" s="10">
        <v>4</v>
      </c>
      <c r="C9" s="28"/>
      <c r="D9" s="28"/>
    </row>
    <row r="10" spans="1:4" ht="16.5" x14ac:dyDescent="0.3">
      <c r="A10" s="11" t="s">
        <v>6</v>
      </c>
      <c r="B10" s="10">
        <v>5</v>
      </c>
      <c r="C10" s="28">
        <v>6491033</v>
      </c>
      <c r="D10" s="28">
        <v>9282605</v>
      </c>
    </row>
    <row r="11" spans="1:4" ht="16.5" x14ac:dyDescent="0.3">
      <c r="A11" s="11" t="s">
        <v>7</v>
      </c>
      <c r="B11" s="10">
        <v>6</v>
      </c>
      <c r="C11" s="28">
        <v>28329478</v>
      </c>
      <c r="D11" s="28">
        <v>27829206</v>
      </c>
    </row>
    <row r="12" spans="1:4" ht="16.5" x14ac:dyDescent="0.3">
      <c r="A12" s="11" t="s">
        <v>8</v>
      </c>
      <c r="B12" s="10">
        <v>7</v>
      </c>
      <c r="C12" s="28">
        <v>51251</v>
      </c>
      <c r="D12" s="28">
        <v>41348</v>
      </c>
    </row>
    <row r="13" spans="1:4" ht="16.5" x14ac:dyDescent="0.3">
      <c r="A13" s="11" t="s">
        <v>9</v>
      </c>
      <c r="B13" s="10">
        <v>8</v>
      </c>
      <c r="C13" s="28"/>
      <c r="D13" s="28"/>
    </row>
    <row r="14" spans="1:4" ht="16.5" x14ac:dyDescent="0.3">
      <c r="A14" s="11" t="s">
        <v>10</v>
      </c>
      <c r="B14" s="10">
        <v>9</v>
      </c>
      <c r="C14" s="28"/>
      <c r="D14" s="28"/>
    </row>
    <row r="15" spans="1:4" ht="16.5" x14ac:dyDescent="0.3">
      <c r="A15" s="11" t="s">
        <v>11</v>
      </c>
      <c r="B15" s="10">
        <v>10</v>
      </c>
      <c r="C15" s="28"/>
      <c r="D15" s="28"/>
    </row>
    <row r="16" spans="1:4" ht="33" x14ac:dyDescent="0.3">
      <c r="A16" s="11" t="s">
        <v>12</v>
      </c>
      <c r="B16" s="10">
        <v>11</v>
      </c>
      <c r="C16" s="28">
        <v>565870</v>
      </c>
      <c r="D16" s="28">
        <v>482818</v>
      </c>
    </row>
    <row r="17" spans="1:4" ht="16.5" x14ac:dyDescent="0.3">
      <c r="A17" s="11" t="s">
        <v>13</v>
      </c>
      <c r="B17" s="10">
        <v>12</v>
      </c>
      <c r="C17" s="28"/>
      <c r="D17" s="28"/>
    </row>
    <row r="18" spans="1:4" ht="16.5" x14ac:dyDescent="0.3">
      <c r="A18" s="11" t="s">
        <v>14</v>
      </c>
      <c r="B18" s="10">
        <v>13</v>
      </c>
      <c r="C18" s="28"/>
      <c r="D18" s="28"/>
    </row>
    <row r="19" spans="1:4" ht="16.5" x14ac:dyDescent="0.3">
      <c r="A19" s="11" t="s">
        <v>15</v>
      </c>
      <c r="B19" s="10">
        <v>14</v>
      </c>
      <c r="C19" s="28"/>
      <c r="D19" s="28"/>
    </row>
    <row r="20" spans="1:4" ht="16.5" x14ac:dyDescent="0.3">
      <c r="A20" s="11" t="s">
        <v>16</v>
      </c>
      <c r="B20" s="10">
        <v>15</v>
      </c>
      <c r="C20" s="28"/>
      <c r="D20" s="28"/>
    </row>
    <row r="21" spans="1:4" ht="16.5" x14ac:dyDescent="0.3">
      <c r="A21" s="11" t="s">
        <v>17</v>
      </c>
      <c r="B21" s="10">
        <v>16</v>
      </c>
      <c r="C21" s="28">
        <v>0</v>
      </c>
      <c r="D21" s="28"/>
    </row>
    <row r="22" spans="1:4" ht="16.5" x14ac:dyDescent="0.3">
      <c r="A22" s="11" t="s">
        <v>18</v>
      </c>
      <c r="B22" s="10">
        <v>17</v>
      </c>
      <c r="C22" s="28">
        <v>0</v>
      </c>
      <c r="D22" s="28">
        <v>106537</v>
      </c>
    </row>
    <row r="23" spans="1:4" ht="16.5" x14ac:dyDescent="0.3">
      <c r="A23" s="11" t="s">
        <v>19</v>
      </c>
      <c r="B23" s="10">
        <v>18</v>
      </c>
      <c r="C23" s="28"/>
      <c r="D23" s="28"/>
    </row>
    <row r="24" spans="1:4" ht="16.5" x14ac:dyDescent="0.3">
      <c r="A24" s="11" t="s">
        <v>20</v>
      </c>
      <c r="B24" s="10">
        <v>19</v>
      </c>
      <c r="C24" s="28"/>
      <c r="D24" s="28"/>
    </row>
    <row r="25" spans="1:4" ht="16.5" x14ac:dyDescent="0.3">
      <c r="A25" s="11" t="s">
        <v>21</v>
      </c>
      <c r="B25" s="10">
        <v>20</v>
      </c>
      <c r="C25" s="28"/>
      <c r="D25" s="28"/>
    </row>
    <row r="26" spans="1:4" ht="16.5" x14ac:dyDescent="0.3">
      <c r="A26" s="17" t="s">
        <v>22</v>
      </c>
      <c r="B26" s="12">
        <v>21</v>
      </c>
      <c r="C26" s="19">
        <f>SUM(C8:C25)</f>
        <v>35609330</v>
      </c>
      <c r="D26" s="19">
        <f>SUM(D8:D25)</f>
        <v>37905561</v>
      </c>
    </row>
    <row r="27" spans="1:4" ht="16.5" x14ac:dyDescent="0.3">
      <c r="A27" s="11"/>
      <c r="B27" s="10"/>
      <c r="C27" s="6"/>
      <c r="D27" s="6"/>
    </row>
    <row r="28" spans="1:4" ht="16.5" x14ac:dyDescent="0.3">
      <c r="A28" s="17" t="s">
        <v>23</v>
      </c>
      <c r="B28" s="12">
        <v>23</v>
      </c>
      <c r="C28" s="29"/>
      <c r="D28" s="29"/>
    </row>
    <row r="29" spans="1:4" ht="16.5" x14ac:dyDescent="0.3">
      <c r="A29" s="11" t="s">
        <v>24</v>
      </c>
      <c r="B29" s="10">
        <v>24</v>
      </c>
      <c r="C29" s="28">
        <v>201277</v>
      </c>
      <c r="D29" s="28">
        <v>147400</v>
      </c>
    </row>
    <row r="30" spans="1:4" ht="16.5" x14ac:dyDescent="0.3">
      <c r="A30" s="11" t="s">
        <v>19</v>
      </c>
      <c r="B30" s="10">
        <v>25</v>
      </c>
      <c r="C30" s="28">
        <v>4129808</v>
      </c>
      <c r="D30" s="28">
        <v>5911844</v>
      </c>
    </row>
    <row r="31" spans="1:4" ht="16.5" x14ac:dyDescent="0.3">
      <c r="A31" s="11" t="s">
        <v>25</v>
      </c>
      <c r="B31" s="10">
        <v>26</v>
      </c>
      <c r="C31" s="28">
        <v>271484</v>
      </c>
      <c r="D31" s="28">
        <v>386629</v>
      </c>
    </row>
    <row r="32" spans="1:4" ht="16.5" x14ac:dyDescent="0.3">
      <c r="A32" s="11" t="s">
        <v>26</v>
      </c>
      <c r="B32" s="10">
        <v>27</v>
      </c>
      <c r="C32" s="28"/>
      <c r="D32" s="28"/>
    </row>
    <row r="33" spans="1:4" ht="33" x14ac:dyDescent="0.3">
      <c r="A33" s="11" t="s">
        <v>27</v>
      </c>
      <c r="B33" s="10">
        <v>28</v>
      </c>
      <c r="C33" s="28">
        <v>552</v>
      </c>
      <c r="D33" s="28">
        <v>2028</v>
      </c>
    </row>
    <row r="34" spans="1:4" ht="16.5" x14ac:dyDescent="0.3">
      <c r="A34" s="11" t="s">
        <v>13</v>
      </c>
      <c r="B34" s="10">
        <v>29</v>
      </c>
      <c r="C34" s="28"/>
      <c r="D34" s="28"/>
    </row>
    <row r="35" spans="1:4" ht="16.5" x14ac:dyDescent="0.3">
      <c r="A35" s="11" t="s">
        <v>28</v>
      </c>
      <c r="B35" s="10">
        <v>30</v>
      </c>
      <c r="C35" s="28">
        <v>256778</v>
      </c>
      <c r="D35" s="28">
        <v>121</v>
      </c>
    </row>
    <row r="36" spans="1:4" ht="16.5" x14ac:dyDescent="0.3">
      <c r="A36" s="11" t="s">
        <v>15</v>
      </c>
      <c r="B36" s="10">
        <v>31</v>
      </c>
      <c r="C36" s="28">
        <v>619768</v>
      </c>
      <c r="D36" s="28">
        <v>97654</v>
      </c>
    </row>
    <row r="37" spans="1:4" ht="16.5" x14ac:dyDescent="0.3">
      <c r="A37" s="11" t="s">
        <v>29</v>
      </c>
      <c r="B37" s="10">
        <v>32</v>
      </c>
      <c r="C37" s="28"/>
      <c r="D37" s="28"/>
    </row>
    <row r="38" spans="1:4" ht="16.5" x14ac:dyDescent="0.3">
      <c r="A38" s="11" t="s">
        <v>30</v>
      </c>
      <c r="B38" s="10">
        <v>33</v>
      </c>
      <c r="C38" s="28"/>
      <c r="D38" s="28"/>
    </row>
    <row r="39" spans="1:4" ht="16.5" x14ac:dyDescent="0.3">
      <c r="A39" s="11" t="s">
        <v>31</v>
      </c>
      <c r="B39" s="10">
        <v>34</v>
      </c>
      <c r="C39" s="28">
        <v>55166</v>
      </c>
      <c r="D39" s="28">
        <v>20066</v>
      </c>
    </row>
    <row r="40" spans="1:4" ht="16.5" x14ac:dyDescent="0.3">
      <c r="A40" s="11" t="s">
        <v>20</v>
      </c>
      <c r="B40" s="10">
        <v>35</v>
      </c>
      <c r="C40" s="28"/>
      <c r="D40" s="28"/>
    </row>
    <row r="41" spans="1:4" ht="16.5" x14ac:dyDescent="0.3">
      <c r="A41" s="11" t="s">
        <v>32</v>
      </c>
      <c r="B41" s="10">
        <v>36</v>
      </c>
      <c r="C41" s="28">
        <v>2369</v>
      </c>
      <c r="D41" s="28">
        <v>30332</v>
      </c>
    </row>
    <row r="42" spans="1:4" ht="16.5" x14ac:dyDescent="0.3">
      <c r="A42" s="11" t="s">
        <v>33</v>
      </c>
      <c r="B42" s="10">
        <v>37</v>
      </c>
      <c r="C42" s="28">
        <v>251695</v>
      </c>
      <c r="D42" s="28">
        <v>283692</v>
      </c>
    </row>
    <row r="43" spans="1:4" ht="16.5" x14ac:dyDescent="0.3">
      <c r="A43" s="11" t="s">
        <v>34</v>
      </c>
      <c r="B43" s="10">
        <v>38</v>
      </c>
      <c r="C43" s="28"/>
      <c r="D43" s="28"/>
    </row>
    <row r="44" spans="1:4" ht="16.5" x14ac:dyDescent="0.3">
      <c r="A44" s="17" t="s">
        <v>35</v>
      </c>
      <c r="B44" s="12">
        <v>39</v>
      </c>
      <c r="C44" s="29">
        <f>SUM(C29:C43)</f>
        <v>5788897</v>
      </c>
      <c r="D44" s="29">
        <f>SUM(D29:D43)</f>
        <v>6879766</v>
      </c>
    </row>
    <row r="45" spans="1:4" ht="16.5" x14ac:dyDescent="0.3">
      <c r="A45" s="14" t="s">
        <v>36</v>
      </c>
      <c r="B45" s="13">
        <v>40</v>
      </c>
      <c r="C45" s="30">
        <f>C26+C44</f>
        <v>41398227</v>
      </c>
      <c r="D45" s="30">
        <f>D26+D44</f>
        <v>44785327</v>
      </c>
    </row>
    <row r="46" spans="1:4" ht="16.5" x14ac:dyDescent="0.3">
      <c r="A46" s="11"/>
      <c r="B46" s="10"/>
      <c r="C46" s="28"/>
      <c r="D46" s="28"/>
    </row>
    <row r="47" spans="1:4" ht="16.5" x14ac:dyDescent="0.3">
      <c r="A47" s="14" t="s">
        <v>37</v>
      </c>
      <c r="B47" s="13">
        <v>42</v>
      </c>
      <c r="C47" s="30"/>
      <c r="D47" s="30"/>
    </row>
    <row r="48" spans="1:4" ht="16.5" x14ac:dyDescent="0.3">
      <c r="A48" s="17" t="s">
        <v>38</v>
      </c>
      <c r="B48" s="12">
        <v>43</v>
      </c>
      <c r="C48" s="29"/>
      <c r="D48" s="29"/>
    </row>
    <row r="49" spans="1:4" ht="16.5" x14ac:dyDescent="0.3">
      <c r="A49" s="11" t="s">
        <v>39</v>
      </c>
      <c r="B49" s="10">
        <v>44</v>
      </c>
      <c r="C49" s="28">
        <v>22899129</v>
      </c>
      <c r="D49" s="28">
        <v>22899129</v>
      </c>
    </row>
    <row r="50" spans="1:4" ht="16.5" x14ac:dyDescent="0.3">
      <c r="A50" s="11" t="s">
        <v>40</v>
      </c>
      <c r="B50" s="10">
        <v>45</v>
      </c>
      <c r="C50" s="28"/>
      <c r="D50" s="28"/>
    </row>
    <row r="51" spans="1:4" ht="16.5" x14ac:dyDescent="0.3">
      <c r="A51" s="11" t="s">
        <v>41</v>
      </c>
      <c r="B51" s="10">
        <v>46</v>
      </c>
      <c r="C51" s="28"/>
      <c r="D51" s="28"/>
    </row>
    <row r="52" spans="1:4" ht="16.5" x14ac:dyDescent="0.3">
      <c r="A52" s="11" t="s">
        <v>42</v>
      </c>
      <c r="B52" s="10">
        <v>47</v>
      </c>
      <c r="C52" s="28">
        <v>60640</v>
      </c>
      <c r="D52" s="28">
        <v>60640</v>
      </c>
    </row>
    <row r="53" spans="1:4" ht="16.5" x14ac:dyDescent="0.3">
      <c r="A53" s="11" t="s">
        <v>43</v>
      </c>
      <c r="B53" s="10">
        <v>48</v>
      </c>
      <c r="C53" s="28"/>
      <c r="D53" s="28"/>
    </row>
    <row r="54" spans="1:4" ht="16.5" x14ac:dyDescent="0.3">
      <c r="A54" s="11" t="s">
        <v>44</v>
      </c>
      <c r="B54" s="10">
        <v>49</v>
      </c>
      <c r="C54" s="28"/>
      <c r="D54" s="28"/>
    </row>
    <row r="55" spans="1:4" ht="16.5" x14ac:dyDescent="0.3">
      <c r="A55" s="11" t="s">
        <v>45</v>
      </c>
      <c r="B55" s="10">
        <v>50</v>
      </c>
      <c r="C55" s="28"/>
      <c r="D55" s="28"/>
    </row>
    <row r="56" spans="1:4" ht="16.5" x14ac:dyDescent="0.3">
      <c r="A56" s="11" t="s">
        <v>46</v>
      </c>
      <c r="B56" s="10">
        <v>51</v>
      </c>
      <c r="C56" s="28"/>
      <c r="D56" s="28"/>
    </row>
    <row r="57" spans="1:4" ht="16.5" x14ac:dyDescent="0.3">
      <c r="A57" s="11" t="s">
        <v>47</v>
      </c>
      <c r="B57" s="10">
        <v>52</v>
      </c>
      <c r="C57" s="28"/>
      <c r="D57" s="28"/>
    </row>
    <row r="58" spans="1:4" ht="16.5" x14ac:dyDescent="0.3">
      <c r="A58" s="11" t="s">
        <v>48</v>
      </c>
      <c r="B58" s="10">
        <v>53</v>
      </c>
      <c r="C58" s="28"/>
      <c r="D58" s="28"/>
    </row>
    <row r="59" spans="1:4" ht="16.5" x14ac:dyDescent="0.3">
      <c r="A59" s="11" t="s">
        <v>49</v>
      </c>
      <c r="B59" s="10">
        <v>54</v>
      </c>
      <c r="C59" s="28">
        <v>9924540</v>
      </c>
      <c r="D59" s="28">
        <v>13956405</v>
      </c>
    </row>
    <row r="60" spans="1:4" ht="16.5" x14ac:dyDescent="0.3">
      <c r="A60" s="11" t="s">
        <v>50</v>
      </c>
      <c r="B60" s="10">
        <v>55</v>
      </c>
      <c r="C60" s="28">
        <v>32884309</v>
      </c>
      <c r="D60" s="28">
        <v>36916174</v>
      </c>
    </row>
    <row r="61" spans="1:4" ht="16.5" x14ac:dyDescent="0.3">
      <c r="A61" s="11" t="s">
        <v>51</v>
      </c>
      <c r="B61" s="10">
        <v>56</v>
      </c>
      <c r="C61" s="28"/>
      <c r="D61" s="28"/>
    </row>
    <row r="62" spans="1:4" ht="16.5" x14ac:dyDescent="0.3">
      <c r="A62" s="17" t="s">
        <v>52</v>
      </c>
      <c r="B62" s="12">
        <v>57</v>
      </c>
      <c r="C62" s="29">
        <f>C60</f>
        <v>32884309</v>
      </c>
      <c r="D62" s="29">
        <f>D60</f>
        <v>36916174</v>
      </c>
    </row>
    <row r="63" spans="1:4" ht="16.5" x14ac:dyDescent="0.3">
      <c r="A63" s="11"/>
      <c r="B63" s="10"/>
      <c r="C63" s="28"/>
      <c r="D63" s="28"/>
    </row>
    <row r="64" spans="1:4" ht="16.5" x14ac:dyDescent="0.3">
      <c r="A64" s="17" t="s">
        <v>53</v>
      </c>
      <c r="B64" s="12">
        <v>59</v>
      </c>
      <c r="C64" s="29"/>
      <c r="D64" s="29"/>
    </row>
    <row r="65" spans="1:4" ht="16.5" x14ac:dyDescent="0.3">
      <c r="A65" s="11" t="s">
        <v>54</v>
      </c>
      <c r="B65" s="10">
        <v>60</v>
      </c>
      <c r="C65" s="28"/>
      <c r="D65" s="28"/>
    </row>
    <row r="66" spans="1:4" ht="16.5" x14ac:dyDescent="0.3">
      <c r="A66" s="11" t="s">
        <v>55</v>
      </c>
      <c r="B66" s="10">
        <v>61</v>
      </c>
      <c r="C66" s="28">
        <v>2700000</v>
      </c>
      <c r="D66" s="28">
        <v>2700000</v>
      </c>
    </row>
    <row r="67" spans="1:4" ht="16.5" x14ac:dyDescent="0.3">
      <c r="A67" s="11" t="s">
        <v>56</v>
      </c>
      <c r="B67" s="10">
        <v>62</v>
      </c>
      <c r="C67" s="28"/>
      <c r="D67" s="28"/>
    </row>
    <row r="68" spans="1:4" ht="16.5" x14ac:dyDescent="0.3">
      <c r="A68" s="11" t="s">
        <v>57</v>
      </c>
      <c r="B68" s="10">
        <v>63</v>
      </c>
      <c r="C68" s="28"/>
      <c r="D68" s="28"/>
    </row>
    <row r="69" spans="1:4" ht="16.5" x14ac:dyDescent="0.3">
      <c r="A69" s="11" t="s">
        <v>13</v>
      </c>
      <c r="B69" s="10">
        <v>64</v>
      </c>
      <c r="C69" s="28"/>
      <c r="D69" s="28"/>
    </row>
    <row r="70" spans="1:4" ht="16.5" x14ac:dyDescent="0.3">
      <c r="A70" s="11" t="s">
        <v>58</v>
      </c>
      <c r="B70" s="10">
        <v>65</v>
      </c>
      <c r="C70" s="28"/>
      <c r="D70" s="28"/>
    </row>
    <row r="71" spans="1:4" ht="16.5" x14ac:dyDescent="0.3">
      <c r="A71" s="11" t="s">
        <v>59</v>
      </c>
      <c r="B71" s="10">
        <v>66</v>
      </c>
      <c r="C71" s="28">
        <v>941369</v>
      </c>
      <c r="D71" s="28">
        <v>941369</v>
      </c>
    </row>
    <row r="72" spans="1:4" ht="16.5" x14ac:dyDescent="0.3">
      <c r="A72" s="11" t="s">
        <v>60</v>
      </c>
      <c r="B72" s="10">
        <v>67</v>
      </c>
      <c r="C72" s="28"/>
      <c r="D72" s="28"/>
    </row>
    <row r="73" spans="1:4" ht="16.5" x14ac:dyDescent="0.3">
      <c r="A73" s="11" t="s">
        <v>61</v>
      </c>
      <c r="B73" s="10">
        <v>68</v>
      </c>
      <c r="C73" s="28">
        <v>1882591</v>
      </c>
      <c r="D73" s="28">
        <v>2133194</v>
      </c>
    </row>
    <row r="74" spans="1:4" ht="16.5" x14ac:dyDescent="0.3">
      <c r="A74" s="11" t="s">
        <v>62</v>
      </c>
      <c r="B74" s="10">
        <v>69</v>
      </c>
      <c r="C74" s="28"/>
      <c r="D74" s="28"/>
    </row>
    <row r="75" spans="1:4" ht="16.5" x14ac:dyDescent="0.3">
      <c r="A75" s="11" t="s">
        <v>63</v>
      </c>
      <c r="B75" s="10">
        <v>70</v>
      </c>
      <c r="C75" s="28"/>
      <c r="D75" s="28"/>
    </row>
    <row r="76" spans="1:4" ht="16.5" x14ac:dyDescent="0.3">
      <c r="A76" s="11" t="s">
        <v>64</v>
      </c>
      <c r="B76" s="10">
        <v>71</v>
      </c>
      <c r="C76" s="28">
        <v>311762</v>
      </c>
      <c r="D76" s="28">
        <v>227730</v>
      </c>
    </row>
    <row r="77" spans="1:4" ht="16.5" x14ac:dyDescent="0.3">
      <c r="A77" s="17" t="s">
        <v>65</v>
      </c>
      <c r="B77" s="12">
        <v>72</v>
      </c>
      <c r="C77" s="29">
        <f>SUM(C65:C76)</f>
        <v>5835722</v>
      </c>
      <c r="D77" s="29">
        <f>SUM(D65:D76)</f>
        <v>6002293</v>
      </c>
    </row>
    <row r="78" spans="1:4" ht="16.5" x14ac:dyDescent="0.3">
      <c r="A78" s="11"/>
      <c r="B78" s="10"/>
      <c r="C78" s="28"/>
      <c r="D78" s="28"/>
    </row>
    <row r="79" spans="1:4" ht="16.5" x14ac:dyDescent="0.3">
      <c r="A79" s="17" t="s">
        <v>66</v>
      </c>
      <c r="B79" s="12">
        <v>74</v>
      </c>
      <c r="C79" s="29"/>
      <c r="D79" s="29"/>
    </row>
    <row r="80" spans="1:4" ht="16.5" x14ac:dyDescent="0.3">
      <c r="A80" s="11" t="s">
        <v>54</v>
      </c>
      <c r="B80" s="10">
        <v>75</v>
      </c>
      <c r="C80" s="28"/>
      <c r="D80" s="28"/>
    </row>
    <row r="81" spans="1:4" ht="16.5" x14ac:dyDescent="0.3">
      <c r="A81" s="11" t="s">
        <v>67</v>
      </c>
      <c r="B81" s="10">
        <v>76</v>
      </c>
      <c r="C81" s="28">
        <v>197250</v>
      </c>
      <c r="D81" s="28">
        <v>129750</v>
      </c>
    </row>
    <row r="82" spans="1:4" ht="16.5" x14ac:dyDescent="0.3">
      <c r="A82" s="11" t="s">
        <v>13</v>
      </c>
      <c r="B82" s="10">
        <v>77</v>
      </c>
      <c r="C82" s="28"/>
      <c r="D82" s="28"/>
    </row>
    <row r="83" spans="1:4" ht="16.5" x14ac:dyDescent="0.3">
      <c r="A83" s="11" t="s">
        <v>68</v>
      </c>
      <c r="B83" s="10">
        <v>78</v>
      </c>
      <c r="C83" s="28">
        <v>1459814</v>
      </c>
      <c r="D83" s="28">
        <v>820937</v>
      </c>
    </row>
    <row r="84" spans="1:4" ht="16.5" x14ac:dyDescent="0.3">
      <c r="A84" s="11" t="s">
        <v>69</v>
      </c>
      <c r="B84" s="10">
        <v>79</v>
      </c>
      <c r="C84" s="28">
        <v>2518</v>
      </c>
      <c r="D84" s="28">
        <v>1154</v>
      </c>
    </row>
    <row r="85" spans="1:4" ht="16.5" x14ac:dyDescent="0.3">
      <c r="A85" s="11" t="s">
        <v>70</v>
      </c>
      <c r="B85" s="10">
        <v>80</v>
      </c>
      <c r="C85" s="28"/>
      <c r="D85" s="28"/>
    </row>
    <row r="86" spans="1:4" ht="16.5" x14ac:dyDescent="0.3">
      <c r="A86" s="11" t="s">
        <v>71</v>
      </c>
      <c r="B86" s="10">
        <v>81</v>
      </c>
      <c r="C86" s="28"/>
      <c r="D86" s="28">
        <v>222012</v>
      </c>
    </row>
    <row r="87" spans="1:4" ht="16.5" x14ac:dyDescent="0.3">
      <c r="A87" s="11" t="s">
        <v>72</v>
      </c>
      <c r="B87" s="10">
        <v>82</v>
      </c>
      <c r="C87" s="28">
        <v>485229</v>
      </c>
      <c r="D87" s="28">
        <v>278608</v>
      </c>
    </row>
    <row r="88" spans="1:4" ht="16.5" x14ac:dyDescent="0.3">
      <c r="A88" s="11" t="s">
        <v>60</v>
      </c>
      <c r="B88" s="10">
        <v>83</v>
      </c>
      <c r="C88" s="28">
        <v>110839</v>
      </c>
      <c r="D88" s="28"/>
    </row>
    <row r="89" spans="1:4" ht="16.5" x14ac:dyDescent="0.3">
      <c r="A89" s="11" t="s">
        <v>61</v>
      </c>
      <c r="B89" s="10">
        <v>84</v>
      </c>
      <c r="C89" s="28">
        <v>42818</v>
      </c>
      <c r="D89" s="28">
        <v>33900</v>
      </c>
    </row>
    <row r="90" spans="1:4" ht="16.5" x14ac:dyDescent="0.3">
      <c r="A90" s="11" t="s">
        <v>56</v>
      </c>
      <c r="B90" s="10">
        <v>85</v>
      </c>
      <c r="C90" s="28"/>
      <c r="D90" s="28"/>
    </row>
    <row r="91" spans="1:4" ht="16.5" x14ac:dyDescent="0.3">
      <c r="A91" s="11" t="s">
        <v>73</v>
      </c>
      <c r="B91" s="10">
        <v>86</v>
      </c>
      <c r="C91" s="28"/>
      <c r="D91" s="28"/>
    </row>
    <row r="92" spans="1:4" ht="33" x14ac:dyDescent="0.3">
      <c r="A92" s="11" t="s">
        <v>74</v>
      </c>
      <c r="B92" s="10">
        <v>87</v>
      </c>
      <c r="C92" s="28">
        <v>379728</v>
      </c>
      <c r="D92" s="28">
        <v>380499</v>
      </c>
    </row>
    <row r="93" spans="1:4" ht="16.5" x14ac:dyDescent="0.3">
      <c r="A93" s="11" t="s">
        <v>63</v>
      </c>
      <c r="B93" s="10">
        <v>88</v>
      </c>
      <c r="C93" s="28"/>
      <c r="D93" s="28"/>
    </row>
    <row r="94" spans="1:4" ht="16.5" x14ac:dyDescent="0.3">
      <c r="A94" s="17" t="s">
        <v>75</v>
      </c>
      <c r="B94" s="12">
        <v>89</v>
      </c>
      <c r="C94" s="29">
        <f>SUM(C80:C93)</f>
        <v>2678196</v>
      </c>
      <c r="D94" s="29">
        <f>SUM(D80:D93)</f>
        <v>1866860</v>
      </c>
    </row>
    <row r="95" spans="1:4" ht="16.5" x14ac:dyDescent="0.3">
      <c r="A95" s="17" t="s">
        <v>76</v>
      </c>
      <c r="B95" s="12">
        <v>90</v>
      </c>
      <c r="C95" s="29">
        <f>C77+C94</f>
        <v>8513918</v>
      </c>
      <c r="D95" s="29">
        <f>D77+D94</f>
        <v>7869153</v>
      </c>
    </row>
    <row r="96" spans="1:4" ht="16.5" x14ac:dyDescent="0.3">
      <c r="A96" s="14" t="s">
        <v>77</v>
      </c>
      <c r="B96" s="13">
        <v>91</v>
      </c>
      <c r="C96" s="30">
        <f>C62+C95</f>
        <v>41398227</v>
      </c>
      <c r="D96" s="30">
        <f>D62+D95</f>
        <v>44785327</v>
      </c>
    </row>
    <row r="97" spans="1:4" ht="16.5" x14ac:dyDescent="0.3">
      <c r="A97" s="11"/>
      <c r="B97" s="10"/>
      <c r="C97" s="28"/>
      <c r="D97" s="28"/>
    </row>
    <row r="98" spans="1:4" ht="16.5" x14ac:dyDescent="0.3">
      <c r="A98" s="11" t="s">
        <v>78</v>
      </c>
      <c r="B98" s="10">
        <v>93</v>
      </c>
      <c r="C98" s="28">
        <f>C45-C96</f>
        <v>0</v>
      </c>
      <c r="D98" s="28">
        <f>D45-D96</f>
        <v>0</v>
      </c>
    </row>
    <row r="99" spans="1:4" ht="16.5" x14ac:dyDescent="0.3">
      <c r="A99" s="2"/>
      <c r="B99" s="2"/>
      <c r="C99" s="2"/>
      <c r="D99" s="2"/>
    </row>
    <row r="100" spans="1:4" ht="16.5" x14ac:dyDescent="0.3">
      <c r="A100" s="2"/>
      <c r="B100" s="2"/>
      <c r="C100" s="2"/>
      <c r="D100" s="2"/>
    </row>
    <row r="101" spans="1:4" ht="16.5" x14ac:dyDescent="0.3">
      <c r="A101" s="2"/>
      <c r="B101" s="2"/>
      <c r="C101" s="2"/>
      <c r="D101" s="2"/>
    </row>
    <row r="102" spans="1:4" ht="16.5" x14ac:dyDescent="0.3">
      <c r="A102" s="2"/>
      <c r="B102" s="2"/>
      <c r="C102" s="2"/>
      <c r="D102" s="2"/>
    </row>
    <row r="103" spans="1:4" ht="16.5" x14ac:dyDescent="0.3">
      <c r="A103" s="2"/>
      <c r="B103" s="2"/>
      <c r="C103" s="2"/>
      <c r="D103" s="2"/>
    </row>
    <row r="104" spans="1:4" ht="16.5" x14ac:dyDescent="0.3">
      <c r="A104" s="2"/>
      <c r="B104" s="2"/>
      <c r="C104" s="2"/>
      <c r="D104" s="2"/>
    </row>
    <row r="105" spans="1:4" ht="16.5" x14ac:dyDescent="0.3">
      <c r="A105" s="2"/>
      <c r="B105" s="2"/>
      <c r="C105" s="2"/>
      <c r="D105" s="2"/>
    </row>
    <row r="106" spans="1:4" ht="16.5" x14ac:dyDescent="0.3">
      <c r="A106" s="2"/>
      <c r="B106" s="2"/>
      <c r="C106" s="2"/>
      <c r="D106" s="2"/>
    </row>
    <row r="107" spans="1:4" ht="16.5" x14ac:dyDescent="0.3">
      <c r="A107" s="2"/>
      <c r="B107" s="2"/>
      <c r="C107" s="2"/>
      <c r="D107" s="2"/>
    </row>
    <row r="108" spans="1:4" ht="16.5" x14ac:dyDescent="0.3">
      <c r="A108" s="2"/>
      <c r="B108" s="2"/>
      <c r="C108" s="2"/>
      <c r="D108" s="2"/>
    </row>
    <row r="109" spans="1:4" ht="16.5" x14ac:dyDescent="0.3">
      <c r="A109" s="2"/>
      <c r="B109" s="2"/>
      <c r="C109" s="2"/>
      <c r="D109" s="2"/>
    </row>
    <row r="110" spans="1:4" ht="16.5" x14ac:dyDescent="0.3">
      <c r="A110" s="2"/>
      <c r="B110" s="2"/>
      <c r="C110" s="2"/>
      <c r="D110" s="2"/>
    </row>
    <row r="111" spans="1:4" ht="16.5" x14ac:dyDescent="0.3">
      <c r="A111" s="2"/>
      <c r="B111" s="2"/>
      <c r="C111" s="2"/>
      <c r="D111" s="2"/>
    </row>
    <row r="112" spans="1:4" ht="16.5" x14ac:dyDescent="0.3">
      <c r="A112" s="2"/>
      <c r="B112" s="2"/>
      <c r="C112" s="2"/>
      <c r="D112" s="2"/>
    </row>
    <row r="113" spans="1:4" ht="16.5" x14ac:dyDescent="0.3">
      <c r="A113" s="2"/>
      <c r="B113" s="2"/>
      <c r="C113" s="2"/>
      <c r="D113" s="2"/>
    </row>
    <row r="114" spans="1:4" ht="16.5" x14ac:dyDescent="0.3">
      <c r="A114" s="2"/>
      <c r="B114" s="2"/>
      <c r="C114" s="2"/>
      <c r="D114" s="2"/>
    </row>
    <row r="115" spans="1:4" ht="16.5" x14ac:dyDescent="0.3">
      <c r="A115" s="2"/>
      <c r="B115" s="2"/>
      <c r="C115" s="2"/>
      <c r="D115" s="2"/>
    </row>
    <row r="116" spans="1:4" ht="16.5" x14ac:dyDescent="0.3">
      <c r="A116" s="2"/>
      <c r="B116" s="2"/>
      <c r="C116" s="2"/>
      <c r="D116" s="2"/>
    </row>
    <row r="117" spans="1:4" ht="16.5" x14ac:dyDescent="0.3">
      <c r="A117" s="2"/>
      <c r="B117" s="2"/>
      <c r="C117" s="2"/>
      <c r="D117" s="2"/>
    </row>
    <row r="118" spans="1:4" ht="16.5" x14ac:dyDescent="0.3">
      <c r="A118" s="2"/>
      <c r="B118" s="2"/>
      <c r="C118" s="2"/>
      <c r="D118" s="2"/>
    </row>
    <row r="119" spans="1:4" ht="16.5" x14ac:dyDescent="0.3">
      <c r="A119" s="2"/>
      <c r="B119" s="2"/>
      <c r="C119" s="2"/>
      <c r="D119" s="2"/>
    </row>
    <row r="120" spans="1:4" ht="16.5" x14ac:dyDescent="0.3">
      <c r="A120" s="2"/>
      <c r="B120" s="2"/>
      <c r="C120" s="2"/>
      <c r="D120" s="2"/>
    </row>
    <row r="121" spans="1:4" ht="16.5" x14ac:dyDescent="0.3">
      <c r="A121" s="2"/>
      <c r="B121" s="2"/>
      <c r="C121" s="2"/>
      <c r="D121" s="2"/>
    </row>
    <row r="122" spans="1:4" ht="16.5" x14ac:dyDescent="0.3">
      <c r="A122" s="2"/>
      <c r="B122" s="2"/>
      <c r="C122" s="2"/>
      <c r="D122" s="2"/>
    </row>
    <row r="123" spans="1:4" ht="16.5" x14ac:dyDescent="0.3">
      <c r="A123" s="2"/>
      <c r="B123" s="2"/>
      <c r="C123" s="2"/>
      <c r="D123" s="2"/>
    </row>
    <row r="124" spans="1:4" ht="16.5" x14ac:dyDescent="0.3">
      <c r="A124" s="2"/>
      <c r="B124" s="2"/>
      <c r="C124" s="2"/>
      <c r="D124" s="2"/>
    </row>
    <row r="125" spans="1:4" ht="16.5" x14ac:dyDescent="0.3">
      <c r="A125" s="2"/>
      <c r="B125" s="2"/>
      <c r="C125" s="2"/>
      <c r="D125" s="2"/>
    </row>
    <row r="126" spans="1:4" ht="16.5" x14ac:dyDescent="0.3">
      <c r="A126" s="2"/>
      <c r="B126" s="2"/>
      <c r="C126" s="2"/>
      <c r="D126" s="2"/>
    </row>
    <row r="127" spans="1:4" ht="16.5" x14ac:dyDescent="0.3">
      <c r="A127" s="2"/>
      <c r="B127" s="2"/>
      <c r="C127" s="2"/>
      <c r="D127" s="2"/>
    </row>
  </sheetData>
  <mergeCells count="1">
    <mergeCell ref="A3:D3"/>
  </mergeCells>
  <pageMargins left="0.70866141732283472" right="0.51181102362204722" top="0.55118110236220474" bottom="0.55118110236220474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D26" sqref="D26"/>
    </sheetView>
  </sheetViews>
  <sheetFormatPr defaultRowHeight="15" x14ac:dyDescent="0.25"/>
  <cols>
    <col min="1" max="1" width="61.42578125" customWidth="1"/>
    <col min="2" max="2" width="9.140625" style="21"/>
    <col min="3" max="3" width="15.85546875" customWidth="1"/>
    <col min="4" max="4" width="16" customWidth="1"/>
    <col min="5" max="5" width="20.85546875" customWidth="1"/>
    <col min="6" max="6" width="17.28515625" customWidth="1"/>
  </cols>
  <sheetData>
    <row r="1" spans="1:4" ht="16.5" x14ac:dyDescent="0.3">
      <c r="A1" s="1" t="s">
        <v>276</v>
      </c>
      <c r="B1" s="3"/>
      <c r="C1" s="2"/>
      <c r="D1" s="20" t="s">
        <v>270</v>
      </c>
    </row>
    <row r="2" spans="1:4" ht="16.5" x14ac:dyDescent="0.3">
      <c r="A2" s="2"/>
      <c r="B2" s="3"/>
      <c r="C2" s="2"/>
      <c r="D2" s="2"/>
    </row>
    <row r="3" spans="1:4" ht="16.5" x14ac:dyDescent="0.25">
      <c r="A3" s="45" t="s">
        <v>244</v>
      </c>
      <c r="B3" s="45"/>
      <c r="C3" s="45"/>
      <c r="D3" s="45"/>
    </row>
    <row r="4" spans="1:4" ht="16.5" x14ac:dyDescent="0.3">
      <c r="A4" s="2"/>
      <c r="B4" s="3"/>
      <c r="C4" s="2"/>
      <c r="D4" s="20" t="s">
        <v>243</v>
      </c>
    </row>
    <row r="5" spans="1:4" ht="16.5" x14ac:dyDescent="0.3">
      <c r="A5" s="4"/>
      <c r="B5" s="10"/>
      <c r="C5" s="9" t="s">
        <v>274</v>
      </c>
      <c r="D5" s="9" t="s">
        <v>275</v>
      </c>
    </row>
    <row r="6" spans="1:4" ht="16.5" x14ac:dyDescent="0.3">
      <c r="A6" s="11" t="s">
        <v>79</v>
      </c>
      <c r="B6" s="10">
        <v>101</v>
      </c>
      <c r="C6" s="28">
        <v>8777383</v>
      </c>
      <c r="D6" s="28">
        <v>9727422</v>
      </c>
    </row>
    <row r="7" spans="1:4" ht="16.5" x14ac:dyDescent="0.3">
      <c r="A7" s="11" t="s">
        <v>80</v>
      </c>
      <c r="B7" s="10">
        <v>102</v>
      </c>
      <c r="C7" s="28"/>
      <c r="D7" s="28"/>
    </row>
    <row r="8" spans="1:4" ht="16.5" x14ac:dyDescent="0.3">
      <c r="A8" s="17" t="s">
        <v>81</v>
      </c>
      <c r="B8" s="18">
        <v>103</v>
      </c>
      <c r="C8" s="29">
        <v>8777383</v>
      </c>
      <c r="D8" s="29">
        <v>9727422</v>
      </c>
    </row>
    <row r="9" spans="1:4" ht="16.5" x14ac:dyDescent="0.3">
      <c r="A9" s="11" t="s">
        <v>82</v>
      </c>
      <c r="B9" s="10">
        <v>104</v>
      </c>
      <c r="C9" s="28">
        <v>-2429181</v>
      </c>
      <c r="D9" s="28">
        <v>-3000033</v>
      </c>
    </row>
    <row r="10" spans="1:4" ht="16.5" x14ac:dyDescent="0.3">
      <c r="A10" s="17" t="s">
        <v>83</v>
      </c>
      <c r="B10" s="18">
        <v>105</v>
      </c>
      <c r="C10" s="29">
        <v>6348202</v>
      </c>
      <c r="D10" s="29">
        <v>6727389</v>
      </c>
    </row>
    <row r="11" spans="1:4" ht="16.5" x14ac:dyDescent="0.3">
      <c r="A11" s="11" t="s">
        <v>84</v>
      </c>
      <c r="B11" s="10">
        <v>106</v>
      </c>
      <c r="C11" s="28">
        <v>-618369</v>
      </c>
      <c r="D11" s="28">
        <v>-1004367</v>
      </c>
    </row>
    <row r="12" spans="1:4" ht="16.5" x14ac:dyDescent="0.3">
      <c r="A12" s="11" t="s">
        <v>85</v>
      </c>
      <c r="B12" s="10">
        <v>107</v>
      </c>
      <c r="C12" s="28"/>
      <c r="D12" s="28"/>
    </row>
    <row r="13" spans="1:4" ht="16.5" x14ac:dyDescent="0.3">
      <c r="A13" s="17" t="s">
        <v>86</v>
      </c>
      <c r="B13" s="18">
        <v>108</v>
      </c>
      <c r="C13" s="29">
        <v>5729833</v>
      </c>
      <c r="D13" s="29">
        <v>5723022</v>
      </c>
    </row>
    <row r="14" spans="1:4" ht="16.5" x14ac:dyDescent="0.3">
      <c r="A14" s="11" t="s">
        <v>87</v>
      </c>
      <c r="B14" s="10">
        <v>109</v>
      </c>
      <c r="C14" s="28">
        <v>105218</v>
      </c>
      <c r="D14" s="28">
        <v>25755</v>
      </c>
    </row>
    <row r="15" spans="1:4" ht="16.5" x14ac:dyDescent="0.3">
      <c r="A15" s="11" t="s">
        <v>88</v>
      </c>
      <c r="B15" s="10">
        <v>110</v>
      </c>
      <c r="C15" s="28">
        <v>-596111</v>
      </c>
      <c r="D15" s="28">
        <v>-348901</v>
      </c>
    </row>
    <row r="16" spans="1:4" ht="16.5" x14ac:dyDescent="0.3">
      <c r="A16" s="11" t="s">
        <v>89</v>
      </c>
      <c r="B16" s="10">
        <v>111</v>
      </c>
      <c r="C16" s="28">
        <v>-11576</v>
      </c>
      <c r="D16" s="28">
        <v>2343</v>
      </c>
    </row>
    <row r="17" spans="1:6" ht="16.5" x14ac:dyDescent="0.3">
      <c r="A17" s="11" t="s">
        <v>90</v>
      </c>
      <c r="B17" s="10">
        <v>112</v>
      </c>
      <c r="C17" s="28"/>
      <c r="D17" s="28"/>
    </row>
    <row r="18" spans="1:6" ht="16.5" x14ac:dyDescent="0.3">
      <c r="A18" s="11" t="s">
        <v>91</v>
      </c>
      <c r="B18" s="10">
        <v>113</v>
      </c>
      <c r="C18" s="28"/>
      <c r="D18" s="28"/>
    </row>
    <row r="19" spans="1:6" ht="16.5" x14ac:dyDescent="0.3">
      <c r="A19" s="11" t="s">
        <v>92</v>
      </c>
      <c r="B19" s="10">
        <v>114</v>
      </c>
      <c r="C19" s="28"/>
      <c r="D19" s="28"/>
    </row>
    <row r="20" spans="1:6" ht="16.5" x14ac:dyDescent="0.3">
      <c r="A20" s="11" t="s">
        <v>93</v>
      </c>
      <c r="B20" s="10">
        <v>115</v>
      </c>
      <c r="C20" s="28"/>
      <c r="D20" s="28"/>
    </row>
    <row r="21" spans="1:6" ht="16.5" x14ac:dyDescent="0.3">
      <c r="A21" s="11" t="s">
        <v>94</v>
      </c>
      <c r="B21" s="10">
        <v>116</v>
      </c>
      <c r="C21" s="28"/>
      <c r="D21" s="28"/>
    </row>
    <row r="22" spans="1:6" ht="16.5" x14ac:dyDescent="0.3">
      <c r="A22" s="11" t="s">
        <v>95</v>
      </c>
      <c r="B22" s="10">
        <v>117</v>
      </c>
      <c r="C22" s="28">
        <v>70648</v>
      </c>
      <c r="D22" s="28">
        <v>30236</v>
      </c>
    </row>
    <row r="23" spans="1:6" ht="16.5" x14ac:dyDescent="0.3">
      <c r="A23" s="11" t="s">
        <v>96</v>
      </c>
      <c r="B23" s="10">
        <v>118</v>
      </c>
      <c r="C23" s="28">
        <v>-348</v>
      </c>
      <c r="D23" s="28">
        <v>-1692</v>
      </c>
    </row>
    <row r="24" spans="1:6" ht="16.5" x14ac:dyDescent="0.3">
      <c r="A24" s="17" t="s">
        <v>97</v>
      </c>
      <c r="B24" s="18">
        <v>119</v>
      </c>
      <c r="C24" s="29">
        <f>C13+C14+C15+C16+C22+C23</f>
        <v>5297664</v>
      </c>
      <c r="D24" s="29">
        <f>D13+D14+D15+D16+D22+D23</f>
        <v>5430763</v>
      </c>
      <c r="F24" s="41"/>
    </row>
    <row r="25" spans="1:6" ht="16.5" x14ac:dyDescent="0.3">
      <c r="A25" s="11" t="s">
        <v>98</v>
      </c>
      <c r="B25" s="10">
        <v>120</v>
      </c>
      <c r="C25" s="28">
        <v>-1123374</v>
      </c>
      <c r="D25" s="28">
        <v>-1398898</v>
      </c>
    </row>
    <row r="26" spans="1:6" ht="16.5" x14ac:dyDescent="0.3">
      <c r="A26" s="17" t="s">
        <v>99</v>
      </c>
      <c r="B26" s="18">
        <v>121</v>
      </c>
      <c r="C26" s="29">
        <f>C24+C25</f>
        <v>4174290</v>
      </c>
      <c r="D26" s="29">
        <f>D24+D25</f>
        <v>4031865</v>
      </c>
    </row>
    <row r="27" spans="1:6" ht="16.5" x14ac:dyDescent="0.3">
      <c r="A27" s="11" t="s">
        <v>100</v>
      </c>
      <c r="B27" s="10">
        <v>123</v>
      </c>
      <c r="C27" s="28"/>
      <c r="D27" s="28"/>
    </row>
    <row r="28" spans="1:6" ht="16.5" x14ac:dyDescent="0.3">
      <c r="A28" s="14" t="s">
        <v>101</v>
      </c>
      <c r="B28" s="15">
        <v>124</v>
      </c>
      <c r="C28" s="30">
        <f>C26</f>
        <v>4174290</v>
      </c>
      <c r="D28" s="30">
        <f>D26</f>
        <v>4031865</v>
      </c>
    </row>
    <row r="29" spans="1:6" ht="16.5" x14ac:dyDescent="0.3">
      <c r="A29" s="17" t="s">
        <v>102</v>
      </c>
      <c r="B29" s="18">
        <v>125</v>
      </c>
      <c r="C29" s="31"/>
      <c r="D29" s="31"/>
    </row>
    <row r="30" spans="1:6" ht="16.5" x14ac:dyDescent="0.3">
      <c r="A30" s="11" t="s">
        <v>103</v>
      </c>
      <c r="B30" s="10">
        <v>126</v>
      </c>
      <c r="C30" s="28">
        <f>C28</f>
        <v>4174290</v>
      </c>
      <c r="D30" s="28">
        <f>D28</f>
        <v>4031865</v>
      </c>
    </row>
    <row r="31" spans="1:6" ht="16.5" x14ac:dyDescent="0.3">
      <c r="A31" s="11" t="s">
        <v>104</v>
      </c>
      <c r="B31" s="10">
        <v>127</v>
      </c>
      <c r="C31" s="28"/>
      <c r="D31" s="28"/>
    </row>
    <row r="32" spans="1:6" ht="16.5" x14ac:dyDescent="0.3">
      <c r="A32" s="17" t="s">
        <v>105</v>
      </c>
      <c r="B32" s="18">
        <v>128</v>
      </c>
      <c r="C32" s="29">
        <f>C28-C30-C31</f>
        <v>0</v>
      </c>
      <c r="D32" s="29">
        <f>D28-D30-D31</f>
        <v>0</v>
      </c>
    </row>
    <row r="33" spans="1:4" ht="16.5" x14ac:dyDescent="0.3">
      <c r="A33" s="11"/>
      <c r="B33" s="10"/>
      <c r="C33" s="28"/>
      <c r="D33" s="28"/>
    </row>
    <row r="34" spans="1:4" ht="16.5" x14ac:dyDescent="0.3">
      <c r="A34" s="11" t="s">
        <v>106</v>
      </c>
      <c r="B34" s="10">
        <v>130</v>
      </c>
      <c r="C34" s="28"/>
      <c r="D34" s="28"/>
    </row>
    <row r="35" spans="1:4" ht="33" x14ac:dyDescent="0.3">
      <c r="A35" s="11" t="s">
        <v>107</v>
      </c>
      <c r="B35" s="10">
        <v>131</v>
      </c>
      <c r="C35" s="28"/>
      <c r="D35" s="28"/>
    </row>
    <row r="36" spans="1:4" ht="16.5" x14ac:dyDescent="0.3">
      <c r="A36" s="11" t="s">
        <v>108</v>
      </c>
      <c r="B36" s="10">
        <v>132</v>
      </c>
      <c r="C36" s="28"/>
      <c r="D36" s="28"/>
    </row>
    <row r="37" spans="1:4" ht="33" x14ac:dyDescent="0.3">
      <c r="A37" s="11" t="s">
        <v>109</v>
      </c>
      <c r="B37" s="10">
        <v>133</v>
      </c>
      <c r="C37" s="28"/>
      <c r="D37" s="28"/>
    </row>
    <row r="38" spans="1:4" ht="16.5" x14ac:dyDescent="0.3">
      <c r="A38" s="11" t="s">
        <v>110</v>
      </c>
      <c r="B38" s="10">
        <v>134</v>
      </c>
      <c r="C38" s="6"/>
      <c r="D38" s="6"/>
    </row>
    <row r="39" spans="1:4" ht="33" x14ac:dyDescent="0.3">
      <c r="A39" s="11" t="s">
        <v>111</v>
      </c>
      <c r="B39" s="10">
        <v>135</v>
      </c>
      <c r="C39" s="6"/>
      <c r="D39" s="6"/>
    </row>
    <row r="40" spans="1:4" ht="33" x14ac:dyDescent="0.3">
      <c r="A40" s="11" t="s">
        <v>112</v>
      </c>
      <c r="B40" s="10">
        <v>136</v>
      </c>
      <c r="C40" s="6"/>
      <c r="D40" s="6"/>
    </row>
    <row r="41" spans="1:4" ht="49.5" x14ac:dyDescent="0.3">
      <c r="A41" s="11" t="s">
        <v>113</v>
      </c>
      <c r="B41" s="10">
        <v>137</v>
      </c>
      <c r="C41" s="6"/>
      <c r="D41" s="6"/>
    </row>
    <row r="42" spans="1:4" ht="49.5" x14ac:dyDescent="0.3">
      <c r="A42" s="11" t="s">
        <v>114</v>
      </c>
      <c r="B42" s="10">
        <v>138</v>
      </c>
      <c r="C42" s="6"/>
      <c r="D42" s="6"/>
    </row>
    <row r="43" spans="1:4" ht="33" x14ac:dyDescent="0.3">
      <c r="A43" s="11" t="s">
        <v>115</v>
      </c>
      <c r="B43" s="10">
        <v>139</v>
      </c>
      <c r="C43" s="6"/>
      <c r="D43" s="6"/>
    </row>
    <row r="44" spans="1:4" ht="16.5" x14ac:dyDescent="0.3">
      <c r="A44" s="11" t="s">
        <v>116</v>
      </c>
      <c r="B44" s="10">
        <v>140</v>
      </c>
      <c r="C44" s="6"/>
      <c r="D44" s="6"/>
    </row>
    <row r="45" spans="1:4" ht="16.5" x14ac:dyDescent="0.3">
      <c r="A45" s="14" t="s">
        <v>117</v>
      </c>
      <c r="B45" s="15">
        <v>141</v>
      </c>
      <c r="C45" s="16">
        <v>0</v>
      </c>
      <c r="D45" s="16">
        <v>0</v>
      </c>
    </row>
    <row r="46" spans="1:4" ht="16.5" x14ac:dyDescent="0.3">
      <c r="A46" s="17" t="s">
        <v>102</v>
      </c>
      <c r="B46" s="18">
        <v>142</v>
      </c>
      <c r="C46" s="19"/>
      <c r="D46" s="19"/>
    </row>
    <row r="47" spans="1:4" ht="16.5" x14ac:dyDescent="0.3">
      <c r="A47" s="11" t="s">
        <v>103</v>
      </c>
      <c r="B47" s="10">
        <v>143</v>
      </c>
      <c r="C47" s="6"/>
      <c r="D47" s="6"/>
    </row>
    <row r="48" spans="1:4" ht="16.5" x14ac:dyDescent="0.3">
      <c r="A48" s="11" t="s">
        <v>118</v>
      </c>
      <c r="B48" s="10">
        <v>144</v>
      </c>
      <c r="C48" s="6">
        <v>0</v>
      </c>
      <c r="D48" s="6">
        <v>0</v>
      </c>
    </row>
    <row r="49" spans="1:4" ht="33" x14ac:dyDescent="0.3">
      <c r="A49" s="17" t="s">
        <v>106</v>
      </c>
      <c r="B49" s="18">
        <v>145</v>
      </c>
      <c r="C49" s="19"/>
      <c r="D49" s="19"/>
    </row>
    <row r="50" spans="1:4" ht="33" x14ac:dyDescent="0.3">
      <c r="A50" s="11" t="s">
        <v>119</v>
      </c>
      <c r="B50" s="10">
        <v>146</v>
      </c>
      <c r="C50" s="6"/>
      <c r="D50" s="6"/>
    </row>
    <row r="51" spans="1:4" ht="16.5" x14ac:dyDescent="0.3">
      <c r="A51" s="11" t="s">
        <v>120</v>
      </c>
      <c r="B51" s="10">
        <v>147</v>
      </c>
      <c r="C51" s="6"/>
      <c r="D51" s="6"/>
    </row>
    <row r="52" spans="1:4" ht="33" x14ac:dyDescent="0.3">
      <c r="A52" s="11" t="s">
        <v>121</v>
      </c>
      <c r="B52" s="10">
        <v>148</v>
      </c>
      <c r="C52" s="6"/>
      <c r="D52" s="6"/>
    </row>
    <row r="53" spans="1:4" ht="16.5" x14ac:dyDescent="0.3">
      <c r="A53" s="11" t="s">
        <v>110</v>
      </c>
      <c r="B53" s="10">
        <v>149</v>
      </c>
      <c r="C53" s="6"/>
      <c r="D53" s="6"/>
    </row>
    <row r="54" spans="1:4" ht="33" x14ac:dyDescent="0.3">
      <c r="A54" s="11" t="s">
        <v>111</v>
      </c>
      <c r="B54" s="10">
        <v>150</v>
      </c>
      <c r="C54" s="6"/>
      <c r="D54" s="6"/>
    </row>
    <row r="55" spans="1:4" ht="33" x14ac:dyDescent="0.3">
      <c r="A55" s="11" t="s">
        <v>122</v>
      </c>
      <c r="B55" s="10">
        <v>151</v>
      </c>
      <c r="C55" s="6"/>
      <c r="D55" s="6"/>
    </row>
    <row r="56" spans="1:4" ht="49.5" x14ac:dyDescent="0.3">
      <c r="A56" s="11" t="s">
        <v>123</v>
      </c>
      <c r="B56" s="10">
        <v>152</v>
      </c>
      <c r="C56" s="6"/>
      <c r="D56" s="6"/>
    </row>
    <row r="57" spans="1:4" ht="49.5" x14ac:dyDescent="0.3">
      <c r="A57" s="11" t="s">
        <v>124</v>
      </c>
      <c r="B57" s="10">
        <v>153</v>
      </c>
      <c r="C57" s="6"/>
      <c r="D57" s="6"/>
    </row>
    <row r="58" spans="1:4" ht="33" x14ac:dyDescent="0.3">
      <c r="A58" s="11" t="s">
        <v>125</v>
      </c>
      <c r="B58" s="10">
        <v>154</v>
      </c>
      <c r="C58" s="6"/>
      <c r="D58" s="6"/>
    </row>
    <row r="59" spans="1:4" ht="16.5" x14ac:dyDescent="0.3">
      <c r="A59" s="11" t="s">
        <v>116</v>
      </c>
      <c r="B59" s="10">
        <v>155</v>
      </c>
      <c r="C59" s="6"/>
      <c r="D59" s="6"/>
    </row>
    <row r="60" spans="1:4" ht="16.5" x14ac:dyDescent="0.3">
      <c r="A60" s="17" t="s">
        <v>126</v>
      </c>
      <c r="B60" s="18">
        <v>156</v>
      </c>
      <c r="C60" s="19">
        <f>C47+C48-C45</f>
        <v>0</v>
      </c>
      <c r="D60" s="19">
        <f>D47+D48-D45</f>
        <v>0</v>
      </c>
    </row>
    <row r="61" spans="1:4" ht="16.5" x14ac:dyDescent="0.3">
      <c r="A61" s="11"/>
      <c r="B61" s="10"/>
      <c r="C61" s="6"/>
      <c r="D61" s="6"/>
    </row>
    <row r="62" spans="1:4" ht="16.5" x14ac:dyDescent="0.3">
      <c r="A62" s="14" t="s">
        <v>127</v>
      </c>
      <c r="B62" s="15">
        <v>158</v>
      </c>
      <c r="C62" s="16">
        <f>C28</f>
        <v>4174290</v>
      </c>
      <c r="D62" s="16">
        <f>D28</f>
        <v>4031865</v>
      </c>
    </row>
    <row r="63" spans="1:4" ht="16.5" x14ac:dyDescent="0.3">
      <c r="A63" s="17" t="s">
        <v>102</v>
      </c>
      <c r="B63" s="18">
        <v>159</v>
      </c>
      <c r="C63" s="19"/>
      <c r="D63" s="19"/>
    </row>
    <row r="64" spans="1:4" ht="16.5" x14ac:dyDescent="0.3">
      <c r="A64" s="11" t="s">
        <v>103</v>
      </c>
      <c r="B64" s="10">
        <v>160</v>
      </c>
      <c r="C64" s="6">
        <f>C30</f>
        <v>4174290</v>
      </c>
      <c r="D64" s="6">
        <f>D30</f>
        <v>4031865</v>
      </c>
    </row>
    <row r="65" spans="1:4" ht="16.5" x14ac:dyDescent="0.3">
      <c r="A65" s="11" t="s">
        <v>128</v>
      </c>
      <c r="B65" s="10">
        <v>161</v>
      </c>
      <c r="C65" s="6">
        <v>0</v>
      </c>
      <c r="D65" s="6">
        <v>0</v>
      </c>
    </row>
    <row r="66" spans="1:4" ht="16.5" x14ac:dyDescent="0.3">
      <c r="A66" s="22" t="s">
        <v>129</v>
      </c>
      <c r="B66" s="18">
        <v>162</v>
      </c>
      <c r="C66" s="19">
        <f>C62-C64-C65</f>
        <v>0</v>
      </c>
      <c r="D66" s="19">
        <f>D62-D64-D65</f>
        <v>0</v>
      </c>
    </row>
  </sheetData>
  <mergeCells count="1">
    <mergeCell ref="A3:D3"/>
  </mergeCells>
  <pageMargins left="0.70866141732283461" right="0.51181102362204722" top="0.55118110236220474" bottom="0.55118110236220474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opLeftCell="A4" workbookViewId="0">
      <selection activeCell="B66" sqref="B66"/>
    </sheetView>
  </sheetViews>
  <sheetFormatPr defaultRowHeight="16.5" x14ac:dyDescent="0.3"/>
  <cols>
    <col min="1" max="1" width="85.5703125" style="2" customWidth="1"/>
    <col min="2" max="2" width="19.5703125" style="2" customWidth="1"/>
    <col min="3" max="3" width="19.7109375" style="2" customWidth="1"/>
    <col min="4" max="16384" width="9.140625" style="2"/>
  </cols>
  <sheetData>
    <row r="1" spans="1:4" x14ac:dyDescent="0.3">
      <c r="A1" s="36" t="s">
        <v>276</v>
      </c>
      <c r="B1" s="3"/>
      <c r="C1" s="20" t="s">
        <v>270</v>
      </c>
      <c r="D1" s="20"/>
    </row>
    <row r="2" spans="1:4" x14ac:dyDescent="0.3">
      <c r="B2" s="3"/>
    </row>
    <row r="3" spans="1:4" x14ac:dyDescent="0.3">
      <c r="A3" s="45" t="s">
        <v>244</v>
      </c>
      <c r="B3" s="45"/>
      <c r="C3" s="45"/>
      <c r="D3" s="45"/>
    </row>
    <row r="4" spans="1:4" x14ac:dyDescent="0.3">
      <c r="B4" s="3"/>
      <c r="C4" s="20" t="s">
        <v>243</v>
      </c>
      <c r="D4" s="20"/>
    </row>
    <row r="5" spans="1:4" x14ac:dyDescent="0.3">
      <c r="A5" s="11"/>
      <c r="B5" s="8" t="s">
        <v>274</v>
      </c>
      <c r="C5" s="8" t="s">
        <v>275</v>
      </c>
    </row>
    <row r="6" spans="1:4" x14ac:dyDescent="0.3">
      <c r="A6" s="14" t="s">
        <v>130</v>
      </c>
      <c r="B6" s="24"/>
      <c r="C6" s="24"/>
    </row>
    <row r="7" spans="1:4" x14ac:dyDescent="0.3">
      <c r="A7" s="11"/>
      <c r="B7" s="23"/>
      <c r="C7" s="23"/>
    </row>
    <row r="8" spans="1:4" x14ac:dyDescent="0.3">
      <c r="A8" s="14" t="s">
        <v>131</v>
      </c>
      <c r="B8" s="24"/>
      <c r="C8" s="24"/>
    </row>
    <row r="9" spans="1:4" x14ac:dyDescent="0.3">
      <c r="A9" s="17" t="s">
        <v>132</v>
      </c>
      <c r="B9" s="19">
        <f>SUM(B10:B15)</f>
        <v>7713027</v>
      </c>
      <c r="C9" s="26">
        <f>SUM(C10:C15)</f>
        <v>9080007</v>
      </c>
    </row>
    <row r="10" spans="1:4" x14ac:dyDescent="0.3">
      <c r="A10" s="11" t="s">
        <v>133</v>
      </c>
      <c r="B10" s="28">
        <v>7564353</v>
      </c>
      <c r="C10" s="28">
        <v>8862466</v>
      </c>
    </row>
    <row r="11" spans="1:4" x14ac:dyDescent="0.3">
      <c r="A11" s="11" t="s">
        <v>134</v>
      </c>
      <c r="B11" s="28">
        <v>302</v>
      </c>
      <c r="C11" s="28">
        <v>85</v>
      </c>
    </row>
    <row r="12" spans="1:4" x14ac:dyDescent="0.3">
      <c r="A12" s="11" t="s">
        <v>135</v>
      </c>
      <c r="B12" s="28">
        <v>65907</v>
      </c>
      <c r="C12" s="28">
        <v>91854</v>
      </c>
    </row>
    <row r="13" spans="1:4" x14ac:dyDescent="0.3">
      <c r="A13" s="11" t="s">
        <v>136</v>
      </c>
      <c r="B13" s="28">
        <v>12654</v>
      </c>
      <c r="C13" s="28">
        <v>29307</v>
      </c>
    </row>
    <row r="14" spans="1:4" x14ac:dyDescent="0.3">
      <c r="A14" s="11" t="s">
        <v>137</v>
      </c>
      <c r="B14" s="28">
        <v>1459</v>
      </c>
      <c r="C14" s="28">
        <v>1220</v>
      </c>
    </row>
    <row r="15" spans="1:4" x14ac:dyDescent="0.3">
      <c r="A15" s="11" t="s">
        <v>138</v>
      </c>
      <c r="B15" s="28">
        <v>68352</v>
      </c>
      <c r="C15" s="28">
        <v>95075</v>
      </c>
    </row>
    <row r="16" spans="1:4" x14ac:dyDescent="0.3">
      <c r="A16" s="17" t="s">
        <v>139</v>
      </c>
      <c r="B16" s="29">
        <f>SUM(B17:B41)</f>
        <v>2572669</v>
      </c>
      <c r="C16" s="29">
        <f>SUM(C17:C41)</f>
        <v>4729379</v>
      </c>
    </row>
    <row r="17" spans="1:3" x14ac:dyDescent="0.3">
      <c r="A17" s="11" t="s">
        <v>140</v>
      </c>
      <c r="B17" s="28">
        <v>899576</v>
      </c>
      <c r="C17" s="28">
        <v>1340647</v>
      </c>
    </row>
    <row r="18" spans="1:3" x14ac:dyDescent="0.3">
      <c r="A18" s="11" t="s">
        <v>141</v>
      </c>
      <c r="B18" s="28">
        <v>79976</v>
      </c>
      <c r="C18" s="28">
        <v>291402</v>
      </c>
    </row>
    <row r="19" spans="1:3" x14ac:dyDescent="0.3">
      <c r="A19" s="11" t="s">
        <v>142</v>
      </c>
      <c r="B19" s="28">
        <v>614174</v>
      </c>
      <c r="C19" s="28">
        <v>782422</v>
      </c>
    </row>
    <row r="20" spans="1:3" x14ac:dyDescent="0.3">
      <c r="A20" s="11" t="s">
        <v>271</v>
      </c>
      <c r="B20" s="28"/>
      <c r="C20" s="28">
        <v>270000</v>
      </c>
    </row>
    <row r="21" spans="1:3" x14ac:dyDescent="0.3">
      <c r="A21" s="11" t="s">
        <v>143</v>
      </c>
      <c r="B21" s="28">
        <v>307734</v>
      </c>
      <c r="C21" s="28">
        <v>904500</v>
      </c>
    </row>
    <row r="22" spans="1:3" x14ac:dyDescent="0.3">
      <c r="A22" s="11" t="s">
        <v>144</v>
      </c>
      <c r="B22" s="28">
        <v>2937</v>
      </c>
      <c r="C22" s="28">
        <v>1166</v>
      </c>
    </row>
    <row r="23" spans="1:3" x14ac:dyDescent="0.3">
      <c r="A23" s="11" t="s">
        <v>145</v>
      </c>
      <c r="B23" s="28">
        <v>3537</v>
      </c>
      <c r="C23" s="28">
        <v>3809</v>
      </c>
    </row>
    <row r="24" spans="1:3" x14ac:dyDescent="0.3">
      <c r="A24" s="11" t="s">
        <v>146</v>
      </c>
      <c r="B24" s="28">
        <v>3694</v>
      </c>
      <c r="C24" s="28">
        <v>7691</v>
      </c>
    </row>
    <row r="25" spans="1:3" x14ac:dyDescent="0.3">
      <c r="A25" s="11" t="s">
        <v>147</v>
      </c>
      <c r="B25" s="28">
        <v>100936</v>
      </c>
      <c r="C25" s="28">
        <v>113563</v>
      </c>
    </row>
    <row r="26" spans="1:3" ht="33" x14ac:dyDescent="0.3">
      <c r="A26" s="11" t="s">
        <v>277</v>
      </c>
      <c r="B26" s="28">
        <v>71</v>
      </c>
      <c r="C26" s="28"/>
    </row>
    <row r="27" spans="1:3" x14ac:dyDescent="0.3">
      <c r="A27" s="39" t="s">
        <v>252</v>
      </c>
      <c r="B27" s="28">
        <v>78606</v>
      </c>
      <c r="C27" s="28">
        <v>92190</v>
      </c>
    </row>
    <row r="28" spans="1:3" x14ac:dyDescent="0.3">
      <c r="A28" s="39" t="s">
        <v>278</v>
      </c>
      <c r="B28" s="28"/>
      <c r="C28" s="28">
        <v>125000</v>
      </c>
    </row>
    <row r="29" spans="1:3" x14ac:dyDescent="0.3">
      <c r="A29" s="4" t="s">
        <v>253</v>
      </c>
      <c r="B29" s="28">
        <v>151</v>
      </c>
      <c r="C29" s="28">
        <v>341</v>
      </c>
    </row>
    <row r="30" spans="1:3" x14ac:dyDescent="0.3">
      <c r="A30" s="4" t="s">
        <v>254</v>
      </c>
      <c r="B30" s="28">
        <v>37200</v>
      </c>
      <c r="C30" s="28">
        <v>62800</v>
      </c>
    </row>
    <row r="31" spans="1:3" x14ac:dyDescent="0.3">
      <c r="A31" s="4" t="s">
        <v>255</v>
      </c>
      <c r="B31" s="28">
        <v>190183</v>
      </c>
      <c r="C31" s="28">
        <v>309999</v>
      </c>
    </row>
    <row r="32" spans="1:3" x14ac:dyDescent="0.3">
      <c r="A32" s="4" t="s">
        <v>256</v>
      </c>
      <c r="B32" s="28">
        <v>59840</v>
      </c>
      <c r="C32" s="28">
        <v>69196</v>
      </c>
    </row>
    <row r="33" spans="1:3" x14ac:dyDescent="0.3">
      <c r="A33" s="4" t="s">
        <v>257</v>
      </c>
      <c r="B33" s="28">
        <v>111584</v>
      </c>
      <c r="C33" s="28">
        <v>268352</v>
      </c>
    </row>
    <row r="34" spans="1:3" x14ac:dyDescent="0.3">
      <c r="A34" s="4" t="s">
        <v>258</v>
      </c>
      <c r="B34" s="28">
        <v>290</v>
      </c>
      <c r="C34" s="28">
        <v>156</v>
      </c>
    </row>
    <row r="35" spans="1:3" x14ac:dyDescent="0.3">
      <c r="A35" s="4" t="s">
        <v>259</v>
      </c>
      <c r="B35" s="28">
        <v>712</v>
      </c>
      <c r="C35" s="28">
        <v>678</v>
      </c>
    </row>
    <row r="36" spans="1:3" x14ac:dyDescent="0.3">
      <c r="A36" s="4" t="s">
        <v>260</v>
      </c>
      <c r="B36" s="28">
        <v>646</v>
      </c>
      <c r="C36" s="28">
        <v>868</v>
      </c>
    </row>
    <row r="37" spans="1:3" x14ac:dyDescent="0.3">
      <c r="A37" s="4" t="s">
        <v>261</v>
      </c>
      <c r="B37" s="28">
        <v>204</v>
      </c>
      <c r="C37" s="28">
        <v>168</v>
      </c>
    </row>
    <row r="38" spans="1:3" x14ac:dyDescent="0.3">
      <c r="A38" s="4" t="s">
        <v>279</v>
      </c>
      <c r="B38" s="28"/>
      <c r="C38" s="28">
        <v>12</v>
      </c>
    </row>
    <row r="39" spans="1:3" x14ac:dyDescent="0.3">
      <c r="A39" s="4" t="s">
        <v>272</v>
      </c>
      <c r="B39" s="28"/>
      <c r="C39" s="28">
        <v>31</v>
      </c>
    </row>
    <row r="40" spans="1:3" x14ac:dyDescent="0.3">
      <c r="A40" s="4" t="s">
        <v>262</v>
      </c>
      <c r="B40" s="28">
        <v>794</v>
      </c>
      <c r="C40" s="28">
        <v>888</v>
      </c>
    </row>
    <row r="41" spans="1:3" x14ac:dyDescent="0.3">
      <c r="A41" s="11" t="s">
        <v>148</v>
      </c>
      <c r="B41" s="28">
        <v>79824</v>
      </c>
      <c r="C41" s="28">
        <v>83500</v>
      </c>
    </row>
    <row r="42" spans="1:3" x14ac:dyDescent="0.3">
      <c r="A42" s="17" t="s">
        <v>149</v>
      </c>
      <c r="B42" s="29">
        <f>B9-B16</f>
        <v>5140358</v>
      </c>
      <c r="C42" s="29">
        <f>C9-C16</f>
        <v>4350628</v>
      </c>
    </row>
    <row r="43" spans="1:3" x14ac:dyDescent="0.3">
      <c r="A43" s="11"/>
      <c r="B43" s="33"/>
      <c r="C43" s="33"/>
    </row>
    <row r="44" spans="1:3" x14ac:dyDescent="0.3">
      <c r="A44" s="14" t="s">
        <v>150</v>
      </c>
      <c r="B44" s="34"/>
      <c r="C44" s="34"/>
    </row>
    <row r="45" spans="1:3" x14ac:dyDescent="0.3">
      <c r="A45" s="17" t="s">
        <v>151</v>
      </c>
      <c r="B45" s="31">
        <f>B46</f>
        <v>26244</v>
      </c>
      <c r="C45" s="31">
        <f>C46</f>
        <v>30513</v>
      </c>
    </row>
    <row r="46" spans="1:3" x14ac:dyDescent="0.3">
      <c r="A46" s="11" t="s">
        <v>152</v>
      </c>
      <c r="B46" s="28">
        <v>26244</v>
      </c>
      <c r="C46" s="28">
        <v>30513</v>
      </c>
    </row>
    <row r="47" spans="1:3" x14ac:dyDescent="0.3">
      <c r="A47" s="17" t="s">
        <v>153</v>
      </c>
      <c r="B47" s="31">
        <f>SUM(B48:B51)</f>
        <v>5398185</v>
      </c>
      <c r="C47" s="31">
        <f>SUM(C48:C51)</f>
        <v>4360627</v>
      </c>
    </row>
    <row r="48" spans="1:3" x14ac:dyDescent="0.3">
      <c r="A48" s="11" t="s">
        <v>154</v>
      </c>
      <c r="B48" s="28">
        <v>1852566</v>
      </c>
      <c r="C48" s="28">
        <v>1386762</v>
      </c>
    </row>
    <row r="49" spans="1:5" x14ac:dyDescent="0.3">
      <c r="A49" s="11" t="s">
        <v>155</v>
      </c>
      <c r="B49" s="28">
        <v>52620</v>
      </c>
      <c r="C49" s="28">
        <v>20408</v>
      </c>
    </row>
    <row r="50" spans="1:5" x14ac:dyDescent="0.3">
      <c r="A50" s="11" t="s">
        <v>156</v>
      </c>
      <c r="B50" s="28">
        <v>78488</v>
      </c>
      <c r="C50" s="28">
        <v>39528</v>
      </c>
    </row>
    <row r="51" spans="1:5" x14ac:dyDescent="0.3">
      <c r="A51" s="11" t="s">
        <v>157</v>
      </c>
      <c r="B51" s="28">
        <v>3414511</v>
      </c>
      <c r="C51" s="28">
        <v>2913929</v>
      </c>
    </row>
    <row r="52" spans="1:5" x14ac:dyDescent="0.3">
      <c r="A52" s="17" t="s">
        <v>158</v>
      </c>
      <c r="B52" s="29">
        <f>-B47+B45</f>
        <v>-5371941</v>
      </c>
      <c r="C52" s="29">
        <f>-C47+C45</f>
        <v>-4330114</v>
      </c>
      <c r="E52" s="42"/>
    </row>
    <row r="53" spans="1:5" x14ac:dyDescent="0.3">
      <c r="A53" s="11"/>
      <c r="B53" s="33"/>
      <c r="C53" s="33"/>
    </row>
    <row r="54" spans="1:5" x14ac:dyDescent="0.3">
      <c r="A54" s="14" t="s">
        <v>159</v>
      </c>
      <c r="B54" s="34"/>
      <c r="C54" s="34"/>
    </row>
    <row r="55" spans="1:5" x14ac:dyDescent="0.3">
      <c r="A55" s="17" t="s">
        <v>160</v>
      </c>
      <c r="B55" s="31">
        <f>SUM(B56:B57)</f>
        <v>2700000</v>
      </c>
      <c r="C55" s="31">
        <f>SUM(C56:C57)</f>
        <v>0</v>
      </c>
    </row>
    <row r="56" spans="1:5" x14ac:dyDescent="0.3">
      <c r="A56" s="4" t="s">
        <v>263</v>
      </c>
      <c r="B56" s="28"/>
      <c r="C56" s="28"/>
    </row>
    <row r="57" spans="1:5" x14ac:dyDescent="0.3">
      <c r="A57" s="4" t="s">
        <v>264</v>
      </c>
      <c r="B57" s="28">
        <v>2700000</v>
      </c>
      <c r="C57" s="28"/>
    </row>
    <row r="58" spans="1:5" x14ac:dyDescent="0.3">
      <c r="A58" s="17" t="s">
        <v>161</v>
      </c>
      <c r="B58" s="35">
        <f>SUM(B59:B60)</f>
        <v>1631000</v>
      </c>
      <c r="C58" s="35">
        <f>SUM(C59:C60)</f>
        <v>0</v>
      </c>
    </row>
    <row r="59" spans="1:5" x14ac:dyDescent="0.3">
      <c r="A59" s="4" t="s">
        <v>265</v>
      </c>
      <c r="B59" s="28"/>
      <c r="C59" s="28"/>
    </row>
    <row r="60" spans="1:5" x14ac:dyDescent="0.3">
      <c r="A60" s="4" t="s">
        <v>266</v>
      </c>
      <c r="B60" s="28">
        <v>1631000</v>
      </c>
      <c r="C60" s="28"/>
    </row>
    <row r="61" spans="1:5" x14ac:dyDescent="0.3">
      <c r="A61" s="17" t="s">
        <v>162</v>
      </c>
      <c r="B61" s="29">
        <v>0</v>
      </c>
      <c r="C61" s="29">
        <v>0</v>
      </c>
    </row>
    <row r="62" spans="1:5" x14ac:dyDescent="0.3">
      <c r="A62" s="11"/>
      <c r="B62" s="33"/>
      <c r="C62" s="33"/>
    </row>
    <row r="63" spans="1:5" x14ac:dyDescent="0.3">
      <c r="A63" s="17" t="s">
        <v>163</v>
      </c>
      <c r="B63" s="31">
        <v>-10</v>
      </c>
      <c r="C63" s="31">
        <v>11483</v>
      </c>
    </row>
    <row r="64" spans="1:5" x14ac:dyDescent="0.3">
      <c r="A64" s="17" t="s">
        <v>164</v>
      </c>
      <c r="B64" s="31">
        <v>837407</v>
      </c>
      <c r="C64" s="31">
        <v>31997</v>
      </c>
    </row>
    <row r="65" spans="1:4" x14ac:dyDescent="0.3">
      <c r="A65" s="37"/>
      <c r="B65" s="38"/>
      <c r="C65" s="38"/>
    </row>
    <row r="66" spans="1:4" x14ac:dyDescent="0.3">
      <c r="A66" s="4" t="s">
        <v>165</v>
      </c>
      <c r="B66" s="28">
        <v>144694</v>
      </c>
      <c r="C66" s="28">
        <v>251695</v>
      </c>
    </row>
    <row r="67" spans="1:4" x14ac:dyDescent="0.3">
      <c r="A67" s="4" t="s">
        <v>267</v>
      </c>
      <c r="B67" s="28">
        <v>837407</v>
      </c>
      <c r="C67" s="28">
        <v>31997</v>
      </c>
      <c r="D67" s="42"/>
    </row>
    <row r="68" spans="1:4" x14ac:dyDescent="0.3">
      <c r="A68" s="4" t="s">
        <v>166</v>
      </c>
      <c r="B68" s="28">
        <v>982101</v>
      </c>
      <c r="C68" s="28">
        <v>283692</v>
      </c>
    </row>
    <row r="69" spans="1:4" x14ac:dyDescent="0.3">
      <c r="A69" s="11"/>
      <c r="B69" s="33"/>
      <c r="C69" s="33"/>
    </row>
    <row r="70" spans="1:4" ht="33" x14ac:dyDescent="0.3">
      <c r="A70" s="17" t="s">
        <v>167</v>
      </c>
      <c r="B70" s="35">
        <v>0</v>
      </c>
      <c r="C70" s="35">
        <v>0</v>
      </c>
    </row>
    <row r="71" spans="1:4" x14ac:dyDescent="0.3">
      <c r="A71" s="17" t="s">
        <v>168</v>
      </c>
      <c r="B71" s="35">
        <v>0</v>
      </c>
      <c r="C71" s="35">
        <v>0</v>
      </c>
    </row>
    <row r="72" spans="1:4" x14ac:dyDescent="0.3">
      <c r="A72" s="11"/>
      <c r="B72" s="33"/>
      <c r="C72" s="33"/>
    </row>
    <row r="73" spans="1:4" x14ac:dyDescent="0.3">
      <c r="A73" s="14" t="s">
        <v>169</v>
      </c>
      <c r="B73" s="34"/>
      <c r="C73" s="34"/>
    </row>
    <row r="74" spans="1:4" x14ac:dyDescent="0.3">
      <c r="A74" s="11" t="s">
        <v>170</v>
      </c>
      <c r="B74" s="33"/>
      <c r="C74" s="33"/>
    </row>
    <row r="75" spans="1:4" x14ac:dyDescent="0.3">
      <c r="A75" s="11" t="s">
        <v>171</v>
      </c>
      <c r="B75" s="33"/>
      <c r="C75" s="33"/>
    </row>
    <row r="76" spans="1:4" x14ac:dyDescent="0.3">
      <c r="A76" s="11"/>
      <c r="B76" s="33"/>
      <c r="C76" s="33"/>
    </row>
    <row r="77" spans="1:4" x14ac:dyDescent="0.3">
      <c r="A77" s="14" t="s">
        <v>172</v>
      </c>
      <c r="B77" s="34"/>
      <c r="C77" s="34"/>
    </row>
    <row r="78" spans="1:4" x14ac:dyDescent="0.3">
      <c r="A78" s="11"/>
      <c r="B78" s="33"/>
      <c r="C78" s="33"/>
    </row>
    <row r="79" spans="1:4" x14ac:dyDescent="0.3">
      <c r="A79" s="17" t="s">
        <v>173</v>
      </c>
      <c r="B79" s="35"/>
      <c r="C79" s="35"/>
    </row>
  </sheetData>
  <mergeCells count="1">
    <mergeCell ref="A3:D3"/>
  </mergeCells>
  <pageMargins left="0.9055118110236221" right="0.51181102362204722" top="0.55118110236220474" bottom="0.55118110236220474" header="0.31496062992125984" footer="0.31496062992125984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view="pageBreakPreview" zoomScale="60" zoomScaleNormal="85" workbookViewId="0">
      <selection activeCell="A6" sqref="A6"/>
    </sheetView>
  </sheetViews>
  <sheetFormatPr defaultRowHeight="15" x14ac:dyDescent="0.25"/>
  <cols>
    <col min="1" max="1" width="77.28515625" customWidth="1"/>
    <col min="2" max="2" width="12.85546875" customWidth="1"/>
    <col min="3" max="3" width="15" customWidth="1"/>
    <col min="4" max="4" width="13.85546875" customWidth="1"/>
    <col min="5" max="5" width="16.42578125" customWidth="1"/>
    <col min="6" max="6" width="18.28515625" customWidth="1"/>
    <col min="7" max="7" width="13" customWidth="1"/>
    <col min="8" max="8" width="12" customWidth="1"/>
    <col min="9" max="9" width="14.5703125" customWidth="1"/>
    <col min="10" max="10" width="18.7109375" customWidth="1"/>
    <col min="11" max="11" width="12" customWidth="1"/>
    <col min="12" max="12" width="18" customWidth="1"/>
    <col min="13" max="13" width="18.85546875" customWidth="1"/>
    <col min="14" max="14" width="14.85546875" customWidth="1"/>
    <col min="15" max="15" width="15.28515625" customWidth="1"/>
  </cols>
  <sheetData>
    <row r="1" spans="1:15" ht="16.5" x14ac:dyDescent="0.3">
      <c r="A1" s="1" t="s">
        <v>276</v>
      </c>
      <c r="D1" s="20"/>
      <c r="O1" s="20" t="s">
        <v>270</v>
      </c>
    </row>
    <row r="2" spans="1:15" ht="16.5" x14ac:dyDescent="0.3">
      <c r="A2" s="2"/>
      <c r="B2" s="3"/>
      <c r="C2" s="2"/>
      <c r="D2" s="2"/>
    </row>
    <row r="3" spans="1:15" ht="16.5" x14ac:dyDescent="0.25">
      <c r="A3" s="45" t="s">
        <v>251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6.5" x14ac:dyDescent="0.3">
      <c r="A4" s="2"/>
      <c r="B4" s="3"/>
      <c r="D4" s="20"/>
      <c r="O4" s="20" t="s">
        <v>243</v>
      </c>
    </row>
    <row r="5" spans="1:15" ht="63.75" x14ac:dyDescent="0.25">
      <c r="A5" s="5"/>
      <c r="B5" s="27" t="s">
        <v>174</v>
      </c>
      <c r="C5" s="27" t="s">
        <v>175</v>
      </c>
      <c r="D5" s="27" t="s">
        <v>176</v>
      </c>
      <c r="E5" s="27" t="s">
        <v>177</v>
      </c>
      <c r="F5" s="27" t="s">
        <v>178</v>
      </c>
      <c r="G5" s="27" t="s">
        <v>179</v>
      </c>
      <c r="H5" s="27" t="s">
        <v>180</v>
      </c>
      <c r="I5" s="27" t="s">
        <v>181</v>
      </c>
      <c r="J5" s="27" t="s">
        <v>182</v>
      </c>
      <c r="K5" s="27" t="s">
        <v>183</v>
      </c>
      <c r="L5" s="27" t="s">
        <v>184</v>
      </c>
      <c r="M5" s="27" t="s">
        <v>185</v>
      </c>
      <c r="N5" s="27" t="s">
        <v>186</v>
      </c>
      <c r="O5" s="27" t="s">
        <v>187</v>
      </c>
    </row>
    <row r="6" spans="1:15" ht="16.5" x14ac:dyDescent="0.3">
      <c r="A6" s="14" t="s">
        <v>188</v>
      </c>
      <c r="B6" s="32">
        <v>22899129</v>
      </c>
      <c r="C6" s="32"/>
      <c r="D6" s="32"/>
      <c r="E6" s="32">
        <v>60640</v>
      </c>
      <c r="F6" s="32"/>
      <c r="G6" s="32"/>
      <c r="H6" s="32"/>
      <c r="I6" s="32"/>
      <c r="J6" s="32"/>
      <c r="K6" s="32"/>
      <c r="L6" s="32">
        <v>9924540</v>
      </c>
      <c r="M6" s="32">
        <v>32884309</v>
      </c>
      <c r="N6" s="32"/>
      <c r="O6" s="32">
        <f>M6</f>
        <v>32884309</v>
      </c>
    </row>
    <row r="7" spans="1:15" ht="16.5" x14ac:dyDescent="0.25">
      <c r="A7" s="11" t="s">
        <v>189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>
        <v>0</v>
      </c>
      <c r="N7" s="33"/>
      <c r="O7" s="33">
        <v>0</v>
      </c>
    </row>
    <row r="8" spans="1:15" ht="16.5" x14ac:dyDescent="0.25">
      <c r="A8" s="11" t="s">
        <v>190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>
        <v>0</v>
      </c>
      <c r="N8" s="33"/>
      <c r="O8" s="33">
        <v>0</v>
      </c>
    </row>
    <row r="9" spans="1:15" ht="16.5" x14ac:dyDescent="0.25">
      <c r="A9" s="11" t="s">
        <v>191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>
        <v>0</v>
      </c>
      <c r="N9" s="33"/>
      <c r="O9" s="33">
        <v>0</v>
      </c>
    </row>
    <row r="10" spans="1:15" ht="16.5" x14ac:dyDescent="0.25">
      <c r="A10" s="11" t="s">
        <v>192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>
        <v>0</v>
      </c>
      <c r="N10" s="33"/>
      <c r="O10" s="33">
        <v>0</v>
      </c>
    </row>
    <row r="11" spans="1:15" ht="16.5" x14ac:dyDescent="0.25">
      <c r="A11" s="25" t="s">
        <v>193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</row>
    <row r="12" spans="1:15" ht="16.5" x14ac:dyDescent="0.25">
      <c r="A12" s="11" t="s">
        <v>194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>
        <v>0</v>
      </c>
      <c r="N12" s="33"/>
      <c r="O12" s="33">
        <v>0</v>
      </c>
    </row>
    <row r="13" spans="1:15" ht="16.5" x14ac:dyDescent="0.25">
      <c r="A13" s="11" t="s">
        <v>195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>
        <v>0</v>
      </c>
      <c r="N13" s="33"/>
      <c r="O13" s="33">
        <v>0</v>
      </c>
    </row>
    <row r="14" spans="1:15" ht="33" x14ac:dyDescent="0.25">
      <c r="A14" s="11" t="s">
        <v>196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>
        <v>0</v>
      </c>
      <c r="N14" s="33"/>
      <c r="O14" s="33">
        <v>0</v>
      </c>
    </row>
    <row r="15" spans="1:15" ht="16.5" x14ac:dyDescent="0.25">
      <c r="A15" s="25" t="s">
        <v>197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</row>
    <row r="16" spans="1:15" ht="16.5" x14ac:dyDescent="0.3">
      <c r="A16" s="11" t="s">
        <v>198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28">
        <v>4031865</v>
      </c>
      <c r="M16" s="28">
        <f>SUM(L16)</f>
        <v>4031865</v>
      </c>
      <c r="N16" s="33"/>
      <c r="O16" s="33">
        <f>M16</f>
        <v>4031865</v>
      </c>
    </row>
    <row r="17" spans="1:15" ht="16.5" x14ac:dyDescent="0.25">
      <c r="A17" s="11" t="s">
        <v>199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>
        <v>0</v>
      </c>
      <c r="N17" s="33"/>
      <c r="O17" s="33">
        <v>0</v>
      </c>
    </row>
    <row r="18" spans="1:15" ht="16.5" x14ac:dyDescent="0.25">
      <c r="A18" s="11" t="s">
        <v>200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>
        <v>0</v>
      </c>
      <c r="N18" s="33"/>
      <c r="O18" s="33">
        <v>0</v>
      </c>
    </row>
    <row r="19" spans="1:15" ht="16.5" x14ac:dyDescent="0.25">
      <c r="A19" s="11" t="s">
        <v>201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>
        <v>0</v>
      </c>
      <c r="N19" s="33"/>
      <c r="O19" s="33">
        <v>0</v>
      </c>
    </row>
    <row r="20" spans="1:15" ht="16.5" x14ac:dyDescent="0.25">
      <c r="A20" s="11" t="s">
        <v>202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>
        <v>0</v>
      </c>
      <c r="N20" s="33"/>
      <c r="O20" s="33">
        <v>0</v>
      </c>
    </row>
    <row r="21" spans="1:15" ht="16.5" x14ac:dyDescent="0.25">
      <c r="A21" s="11" t="s">
        <v>203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>
        <v>0</v>
      </c>
      <c r="N21" s="33"/>
      <c r="O21" s="33">
        <v>0</v>
      </c>
    </row>
    <row r="22" spans="1:15" ht="16.5" x14ac:dyDescent="0.25">
      <c r="A22" s="25" t="s">
        <v>204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</row>
    <row r="23" spans="1:15" ht="16.5" x14ac:dyDescent="0.25">
      <c r="A23" s="11" t="s">
        <v>205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>
        <v>0</v>
      </c>
      <c r="N23" s="33"/>
      <c r="O23" s="33">
        <v>0</v>
      </c>
    </row>
    <row r="24" spans="1:15" ht="16.5" x14ac:dyDescent="0.25">
      <c r="A24" s="11" t="s">
        <v>206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>
        <v>0</v>
      </c>
      <c r="N24" s="33"/>
      <c r="O24" s="33">
        <v>0</v>
      </c>
    </row>
    <row r="25" spans="1:15" ht="16.5" x14ac:dyDescent="0.25">
      <c r="A25" s="11" t="s">
        <v>207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>
        <v>0</v>
      </c>
      <c r="N25" s="33"/>
      <c r="O25" s="33">
        <v>0</v>
      </c>
    </row>
    <row r="26" spans="1:15" ht="16.5" x14ac:dyDescent="0.25">
      <c r="A26" s="11" t="s">
        <v>208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>
        <v>0</v>
      </c>
      <c r="N26" s="33"/>
      <c r="O26" s="33">
        <v>0</v>
      </c>
    </row>
    <row r="27" spans="1:15" ht="16.5" x14ac:dyDescent="0.25">
      <c r="A27" s="11" t="s">
        <v>209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>
        <v>0</v>
      </c>
      <c r="N27" s="33"/>
      <c r="O27" s="33">
        <v>0</v>
      </c>
    </row>
    <row r="28" spans="1:15" ht="16.5" x14ac:dyDescent="0.25">
      <c r="A28" s="11" t="s">
        <v>210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>
        <v>0</v>
      </c>
      <c r="N28" s="33"/>
      <c r="O28" s="33">
        <v>0</v>
      </c>
    </row>
    <row r="29" spans="1:15" ht="16.5" x14ac:dyDescent="0.25">
      <c r="A29" s="11" t="s">
        <v>211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>
        <v>0</v>
      </c>
      <c r="N29" s="33"/>
      <c r="O29" s="33">
        <v>0</v>
      </c>
    </row>
    <row r="30" spans="1:15" ht="16.5" x14ac:dyDescent="0.25">
      <c r="A30" s="11" t="s">
        <v>212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>
        <v>0</v>
      </c>
      <c r="N30" s="33"/>
      <c r="O30" s="33">
        <v>0</v>
      </c>
    </row>
    <row r="31" spans="1:15" ht="16.5" x14ac:dyDescent="0.25">
      <c r="A31" s="11" t="s">
        <v>213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>
        <v>0</v>
      </c>
      <c r="N31" s="33"/>
      <c r="O31" s="33">
        <v>0</v>
      </c>
    </row>
    <row r="32" spans="1:15" ht="16.5" x14ac:dyDescent="0.25">
      <c r="A32" s="11" t="s">
        <v>214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>
        <v>0</v>
      </c>
      <c r="N32" s="33"/>
      <c r="O32" s="33">
        <v>0</v>
      </c>
    </row>
    <row r="33" spans="1:15" ht="33" x14ac:dyDescent="0.25">
      <c r="A33" s="11" t="s">
        <v>215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>
        <v>0</v>
      </c>
      <c r="N33" s="33"/>
      <c r="O33" s="33">
        <v>0</v>
      </c>
    </row>
    <row r="34" spans="1:15" ht="33" x14ac:dyDescent="0.25">
      <c r="A34" s="11" t="s">
        <v>215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>
        <v>0</v>
      </c>
      <c r="N34" s="33"/>
      <c r="O34" s="33">
        <v>0</v>
      </c>
    </row>
    <row r="35" spans="1:15" ht="16.5" x14ac:dyDescent="0.25">
      <c r="A35" s="11" t="s">
        <v>216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>
        <v>0</v>
      </c>
      <c r="N35" s="33"/>
      <c r="O35" s="33">
        <v>0</v>
      </c>
    </row>
    <row r="36" spans="1:15" ht="16.5" x14ac:dyDescent="0.25">
      <c r="A36" s="11" t="s">
        <v>217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>
        <v>0</v>
      </c>
      <c r="N36" s="33"/>
      <c r="O36" s="33">
        <v>0</v>
      </c>
    </row>
    <row r="37" spans="1:15" ht="16.5" x14ac:dyDescent="0.25">
      <c r="A37" s="11" t="s">
        <v>218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>
        <v>0</v>
      </c>
      <c r="N37" s="33"/>
      <c r="O37" s="33">
        <v>0</v>
      </c>
    </row>
    <row r="38" spans="1:15" ht="16.5" x14ac:dyDescent="0.25">
      <c r="A38" s="11" t="s">
        <v>219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>
        <v>0</v>
      </c>
      <c r="N38" s="33"/>
      <c r="O38" s="33">
        <v>0</v>
      </c>
    </row>
    <row r="39" spans="1:15" ht="16.5" x14ac:dyDescent="0.25">
      <c r="A39" s="11" t="s">
        <v>220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>
        <v>0</v>
      </c>
      <c r="N39" s="33"/>
      <c r="O39" s="33">
        <v>0</v>
      </c>
    </row>
    <row r="40" spans="1:15" ht="16.5" x14ac:dyDescent="0.25">
      <c r="A40" s="11" t="s">
        <v>221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>
        <v>0</v>
      </c>
      <c r="N40" s="33"/>
      <c r="O40" s="33">
        <v>0</v>
      </c>
    </row>
    <row r="41" spans="1:15" ht="16.5" x14ac:dyDescent="0.25">
      <c r="A41" s="25" t="s">
        <v>204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</row>
    <row r="42" spans="1:15" ht="16.5" x14ac:dyDescent="0.25">
      <c r="A42" s="11" t="s">
        <v>222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>
        <v>0</v>
      </c>
      <c r="N42" s="33"/>
      <c r="O42" s="33">
        <v>0</v>
      </c>
    </row>
    <row r="43" spans="1:15" ht="16.5" x14ac:dyDescent="0.25">
      <c r="A43" s="11" t="s">
        <v>223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>
        <v>0</v>
      </c>
      <c r="N43" s="33"/>
      <c r="O43" s="33">
        <v>0</v>
      </c>
    </row>
    <row r="44" spans="1:15" ht="16.5" x14ac:dyDescent="0.25">
      <c r="A44" s="11" t="s">
        <v>224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>
        <v>0</v>
      </c>
      <c r="N44" s="33"/>
      <c r="O44" s="33">
        <v>0</v>
      </c>
    </row>
    <row r="45" spans="1:15" ht="16.5" x14ac:dyDescent="0.25">
      <c r="A45" s="11" t="s">
        <v>225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>
        <v>0</v>
      </c>
      <c r="N45" s="33"/>
      <c r="O45" s="33">
        <v>0</v>
      </c>
    </row>
    <row r="46" spans="1:15" ht="16.5" x14ac:dyDescent="0.25">
      <c r="A46" s="11" t="s">
        <v>226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>
        <v>0</v>
      </c>
      <c r="N46" s="33"/>
      <c r="O46" s="33">
        <v>0</v>
      </c>
    </row>
    <row r="47" spans="1:15" ht="16.5" x14ac:dyDescent="0.25">
      <c r="A47" s="11" t="s">
        <v>227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>
        <v>0</v>
      </c>
      <c r="N47" s="33"/>
      <c r="O47" s="33">
        <v>0</v>
      </c>
    </row>
    <row r="48" spans="1:15" ht="16.5" x14ac:dyDescent="0.25">
      <c r="A48" s="11" t="s">
        <v>228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>
        <v>0</v>
      </c>
      <c r="N48" s="33"/>
      <c r="O48" s="33">
        <v>0</v>
      </c>
    </row>
    <row r="49" spans="1:15" ht="16.5" x14ac:dyDescent="0.25">
      <c r="A49" s="11" t="s">
        <v>229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>
        <v>0</v>
      </c>
      <c r="N49" s="33"/>
      <c r="O49" s="33">
        <v>0</v>
      </c>
    </row>
    <row r="50" spans="1:15" ht="16.5" x14ac:dyDescent="0.25">
      <c r="A50" s="11" t="s">
        <v>230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>
        <v>0</v>
      </c>
      <c r="N50" s="33"/>
      <c r="O50" s="33">
        <v>0</v>
      </c>
    </row>
    <row r="51" spans="1:15" ht="16.5" x14ac:dyDescent="0.25">
      <c r="A51" s="11" t="s">
        <v>231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>
        <v>0</v>
      </c>
      <c r="N51" s="33"/>
      <c r="O51" s="33">
        <v>0</v>
      </c>
    </row>
    <row r="52" spans="1:15" ht="16.5" x14ac:dyDescent="0.25">
      <c r="A52" s="11" t="s">
        <v>232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>
        <v>0</v>
      </c>
      <c r="N52" s="33"/>
      <c r="O52" s="33">
        <v>0</v>
      </c>
    </row>
    <row r="53" spans="1:15" ht="16.5" x14ac:dyDescent="0.25">
      <c r="A53" s="11" t="s">
        <v>233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>
        <v>0</v>
      </c>
      <c r="N53" s="33"/>
      <c r="O53" s="33">
        <v>0</v>
      </c>
    </row>
    <row r="54" spans="1:15" ht="16.5" x14ac:dyDescent="0.25">
      <c r="A54" s="11" t="s">
        <v>234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>
        <v>0</v>
      </c>
      <c r="N54" s="33"/>
      <c r="O54" s="33">
        <v>0</v>
      </c>
    </row>
    <row r="55" spans="1:15" ht="16.5" x14ac:dyDescent="0.25">
      <c r="A55" s="11" t="s">
        <v>235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>
        <v>0</v>
      </c>
      <c r="N55" s="33"/>
      <c r="O55" s="33">
        <v>0</v>
      </c>
    </row>
    <row r="56" spans="1:15" ht="16.5" x14ac:dyDescent="0.25">
      <c r="A56" s="11" t="s">
        <v>236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0</v>
      </c>
      <c r="N56" s="33"/>
      <c r="O56" s="33">
        <v>0</v>
      </c>
    </row>
    <row r="57" spans="1:15" ht="16.5" x14ac:dyDescent="0.25">
      <c r="A57" s="11" t="s">
        <v>237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>
        <v>0</v>
      </c>
      <c r="N57" s="33"/>
      <c r="O57" s="33">
        <v>0</v>
      </c>
    </row>
    <row r="58" spans="1:15" ht="16.5" x14ac:dyDescent="0.25">
      <c r="A58" s="11" t="s">
        <v>238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>
        <v>0</v>
      </c>
      <c r="N58" s="33"/>
      <c r="O58" s="33">
        <v>0</v>
      </c>
    </row>
    <row r="59" spans="1:15" ht="16.5" x14ac:dyDescent="0.25">
      <c r="A59" s="11" t="s">
        <v>239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>
        <v>0</v>
      </c>
      <c r="N59" s="33"/>
      <c r="O59" s="33">
        <v>0</v>
      </c>
    </row>
    <row r="60" spans="1:15" ht="16.5" x14ac:dyDescent="0.3">
      <c r="A60" s="14" t="s">
        <v>240</v>
      </c>
      <c r="B60" s="34">
        <v>22899129</v>
      </c>
      <c r="C60" s="34"/>
      <c r="D60" s="34"/>
      <c r="E60" s="34">
        <v>60640</v>
      </c>
      <c r="F60" s="34"/>
      <c r="G60" s="34"/>
      <c r="H60" s="34"/>
      <c r="I60" s="34"/>
      <c r="J60" s="34"/>
      <c r="K60" s="34"/>
      <c r="L60" s="32">
        <f>L6+L16</f>
        <v>13956405</v>
      </c>
      <c r="M60" s="32">
        <f>M6+M16</f>
        <v>36916174</v>
      </c>
      <c r="N60" s="34"/>
      <c r="O60" s="34">
        <f>M60</f>
        <v>36916174</v>
      </c>
    </row>
    <row r="61" spans="1:15" ht="16.5" x14ac:dyDescent="0.25">
      <c r="A61" s="1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6.5" x14ac:dyDescent="0.25">
      <c r="A62" s="11" t="s">
        <v>241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</row>
    <row r="65" spans="1:9" x14ac:dyDescent="0.25">
      <c r="A65" t="s">
        <v>245</v>
      </c>
      <c r="I65" t="s">
        <v>248</v>
      </c>
    </row>
    <row r="66" spans="1:9" x14ac:dyDescent="0.25">
      <c r="A66" t="s">
        <v>246</v>
      </c>
      <c r="I66" t="s">
        <v>249</v>
      </c>
    </row>
    <row r="67" spans="1:9" x14ac:dyDescent="0.25">
      <c r="A67" t="s">
        <v>247</v>
      </c>
      <c r="I67" t="s">
        <v>250</v>
      </c>
    </row>
  </sheetData>
  <mergeCells count="1">
    <mergeCell ref="A3:O3"/>
  </mergeCells>
  <pageMargins left="0.70866141732283472" right="0.70866141732283472" top="0.55118110236220474" bottom="0.35433070866141736" header="0.31496062992125984" footer="0.31496062992125984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2018-11-05T05:30:10Z</dcterms:modified>
</cp:coreProperties>
</file>