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ГО\!Департамент казначейства\KASE\Отчетность\2015\Июль\"/>
    </mc:Choice>
  </mc:AlternateContent>
  <bookViews>
    <workbookView xWindow="120" yWindow="15" windowWidth="19035" windowHeight="12015"/>
  </bookViews>
  <sheets>
    <sheet name="form1" sheetId="1" r:id="rId1"/>
    <sheet name="form 2 " sheetId="2" r:id="rId2"/>
    <sheet name="form 3" sheetId="3" r:id="rId3"/>
    <sheet name="form 4" sheetId="4" r:id="rId4"/>
  </sheets>
  <definedNames>
    <definedName name="_xlnm._FilterDatabase" localSheetId="1" hidden="1">'form 2 '!$A$8:$K$29</definedName>
    <definedName name="_xlnm._FilterDatabase" localSheetId="0" hidden="1">form1!$A$8:$O$17</definedName>
    <definedName name="CashFlows" localSheetId="2">'form 3'!$A$7</definedName>
    <definedName name="_xlnm.Print_Titles" localSheetId="0">form1!$4:$4</definedName>
    <definedName name="_xlnm.Print_Area" localSheetId="1">'form 2 '!$A$1:$E$44</definedName>
    <definedName name="_xlnm.Print_Area" localSheetId="0">form1!$A$1:$E$45</definedName>
  </definedNames>
  <calcPr calcId="152511"/>
</workbook>
</file>

<file path=xl/calcChain.xml><?xml version="1.0" encoding="utf-8"?>
<calcChain xmlns="http://schemas.openxmlformats.org/spreadsheetml/2006/main">
  <c r="H45" i="4" l="1"/>
  <c r="D45" i="4"/>
  <c r="B45" i="4"/>
  <c r="N44" i="4"/>
  <c r="B44" i="4"/>
  <c r="L40" i="4"/>
  <c r="L41" i="4" s="1"/>
  <c r="L45" i="4" s="1"/>
  <c r="J40" i="4"/>
  <c r="N40" i="4" s="1"/>
  <c r="N41" i="4" s="1"/>
  <c r="N45" i="4" s="1"/>
  <c r="F40" i="4"/>
  <c r="F41" i="4" s="1"/>
  <c r="F45" i="4" s="1"/>
  <c r="N39" i="4"/>
  <c r="N38" i="4"/>
  <c r="N37" i="4"/>
  <c r="N36" i="4"/>
  <c r="N20" i="4"/>
  <c r="L20" i="4"/>
  <c r="H20" i="4"/>
  <c r="B20" i="4"/>
  <c r="B21" i="4" s="1"/>
  <c r="N18" i="4"/>
  <c r="H16" i="4"/>
  <c r="H21" i="4" s="1"/>
  <c r="L15" i="4"/>
  <c r="L16" i="4" s="1"/>
  <c r="L21" i="4" s="1"/>
  <c r="J15" i="4"/>
  <c r="J16" i="4" s="1"/>
  <c r="J21" i="4" s="1"/>
  <c r="H15" i="4"/>
  <c r="F15" i="4"/>
  <c r="F16" i="4" s="1"/>
  <c r="N14" i="4"/>
  <c r="N13" i="4"/>
  <c r="N12" i="4"/>
  <c r="N11" i="4"/>
  <c r="N8" i="4"/>
  <c r="N16" i="4" l="1"/>
  <c r="F21" i="4"/>
  <c r="N21" i="4" s="1"/>
  <c r="J41" i="4"/>
  <c r="J45" i="4" s="1"/>
  <c r="N15" i="4"/>
  <c r="H37" i="1" l="1"/>
  <c r="G37" i="1" l="1"/>
</calcChain>
</file>

<file path=xl/sharedStrings.xml><?xml version="1.0" encoding="utf-8"?>
<sst xmlns="http://schemas.openxmlformats.org/spreadsheetml/2006/main" count="179" uniqueCount="130">
  <si>
    <t xml:space="preserve">На 1  июля          2015 года </t>
  </si>
  <si>
    <t xml:space="preserve">На 1  января            2015 года </t>
  </si>
  <si>
    <t>(не аудированная)</t>
  </si>
  <si>
    <t>(аудированная)</t>
  </si>
  <si>
    <t>(в тысячах тенге)</t>
  </si>
  <si>
    <t>АКТИВЫ:</t>
  </si>
  <si>
    <t xml:space="preserve">Денежные средства и их эквиваленты  </t>
  </si>
  <si>
    <t xml:space="preserve">Финансовые активы, имеющиеся в наличии для продажи </t>
  </si>
  <si>
    <t>-  удерживаемые Банком</t>
  </si>
  <si>
    <t>- заложенные по сделкам "РЕПО"</t>
  </si>
  <si>
    <t>Кредиты и авансы, выданные банкам и прочим финансовым институтам</t>
  </si>
  <si>
    <t>Кредиты, выданные клиентам</t>
  </si>
  <si>
    <t>Основные средства и нематериальные активы, за вычетом накопленной амортизации</t>
  </si>
  <si>
    <t xml:space="preserve">Отложенный налоговый актив </t>
  </si>
  <si>
    <t>Прочие активы</t>
  </si>
  <si>
    <t>ИТОГО АКТИВЫ</t>
  </si>
  <si>
    <t>ОБЯЗАТЕЛЬСТВА И СОБСТВЕННЫЙ КАПИТАЛ:</t>
  </si>
  <si>
    <t>ОБЯЗАТЕЛЬСТВА:</t>
  </si>
  <si>
    <t xml:space="preserve">Счета и депозиты банков и прочих финансовых учреждений </t>
  </si>
  <si>
    <t>Текущие счета и депозиты клиентов</t>
  </si>
  <si>
    <t>Кредиторская задолженность по сделкам «РЕПО»</t>
  </si>
  <si>
    <t>Отсроченный подоходный налог</t>
  </si>
  <si>
    <t xml:space="preserve">Прочие обязательства </t>
  </si>
  <si>
    <t>ВСЕГО ОБЯЗАТЕЛЬСТВА</t>
  </si>
  <si>
    <t>СОБСТВЕННЫЙ КАПИТАЛ:</t>
  </si>
  <si>
    <t xml:space="preserve">Акционерный капитал </t>
  </si>
  <si>
    <t xml:space="preserve">Дополнительно оплаченный капитал </t>
  </si>
  <si>
    <t xml:space="preserve">Резервы на покрытие общего банковского риска </t>
  </si>
  <si>
    <t>Резервы переоценки основных средств</t>
  </si>
  <si>
    <t>Резерв по переоценке финансовых активов, имеющихся в наличии для продажи</t>
  </si>
  <si>
    <t>Накопленные убытки</t>
  </si>
  <si>
    <t>ВСЕГО СОБСТВЕННЫЙ КАПИТАЛ:</t>
  </si>
  <si>
    <t>ВСЕГО ОБЯЗАТЕЛЬСТВ И СОБСТВЕННОГО КАПИТАЛА:</t>
  </si>
  <si>
    <t>ГЛАВНЫЙ БУХГАЛТЕР</t>
  </si>
  <si>
    <t>МУСАЕВА З.Р.</t>
  </si>
  <si>
    <t>исп. Казиева А.Р.</t>
  </si>
  <si>
    <t>И.О.ПРЕДСЕДАТЕЛЯ ПРАВЛЕНИЯ</t>
  </si>
  <si>
    <t>КИМ Ю.В.</t>
  </si>
  <si>
    <t>_____________________________________________________________________________________________</t>
  </si>
  <si>
    <t xml:space="preserve">На 1  июля            2015 года </t>
  </si>
  <si>
    <t xml:space="preserve">На 1  июля           2014 года </t>
  </si>
  <si>
    <t xml:space="preserve">Процентные доходы  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</si>
  <si>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</si>
  <si>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</si>
  <si>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</si>
  <si>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</si>
  <si>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</si>
  <si>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Чистая прибыль по операциям с иностранной валютой</t>
  </si>
  <si>
    <t>Чистая прибыль по операциям с торговыми ценными бумагами</t>
  </si>
  <si>
    <t xml:space="preserve">Прочие операционные доходы/(расходы), нетто </t>
  </si>
  <si>
    <t>ОПЕРАЦИОННЫЕ ДОХОДЫ</t>
  </si>
  <si>
    <t xml:space="preserve">Убытки от обесценения </t>
  </si>
  <si>
    <t xml:space="preserve">Затраты на персонал </t>
  </si>
  <si>
    <t>Прочие общие административные расходы</t>
  </si>
  <si>
    <t>ПРИБЫЛЬ/(УБЫТОК) ДО НАЛОГООБЛОЖЕНИЯ</t>
  </si>
  <si>
    <t xml:space="preserve">Экономия по подоходному налогу  </t>
  </si>
  <si>
    <t>ПРИБЫЛЬ/ (УБЫТОК) ЗА ГОД</t>
  </si>
  <si>
    <t>ПРОЧИЙ СОВОКУПНЫЙ ДОХОД, ЗА ВЫЧЕТОМ ПОДОХОДНОГО НАЛОГА</t>
  </si>
  <si>
    <t>Резерв по переоценке финансовых активов, имеющихся в наличии для продажи:</t>
  </si>
  <si>
    <t>- чистое изменение справедливой стоимости</t>
  </si>
  <si>
    <t>Резерв по переоценке основных средств и нематериальных активов:</t>
  </si>
  <si>
    <t>-</t>
  </si>
  <si>
    <t>ПРОЧИЙ СОВОКУПНЫЙ ДОХОД ЗА ГОД, ЗА ВЫЧЕТОМ ПОДОХОДНОГО НАЛОГА</t>
  </si>
  <si>
    <t>ИТОГО СОВОКУПНОГО ДОХОДА/ (УБЫТКА) ЗА ГОД</t>
  </si>
  <si>
    <t>Ким Ю.В.</t>
  </si>
  <si>
    <t xml:space="preserve">Денежные средства и их эквиваленты по состоянию на конец года </t>
  </si>
  <si>
    <t>Денежные средства и их эквиваленты по состоянию на начало года</t>
  </si>
  <si>
    <t>Влияние изменений валютных курсов на величину денежных средств и их эквивалентов</t>
  </si>
  <si>
    <t>Чистое увеличение денежных средств и их эквивалентов</t>
  </si>
  <si>
    <t>Поступление денежных средств от финансовой деятельности</t>
  </si>
  <si>
    <t xml:space="preserve">Поступление от выпуска акционерного капитала </t>
  </si>
  <si>
    <t>Поступления от предоплаченного взноса в капитал</t>
  </si>
  <si>
    <t>ДВИЖЕНИЕ ДЕНЕЖНЫХ СРЕДСТВ ОТ ФИНАНСОВОЙ ДЕЯТЕЛЬНОСТИ</t>
  </si>
  <si>
    <t>Использование денежных средств в инвестиционной деятельности</t>
  </si>
  <si>
    <t>Переоценка основных средств</t>
  </si>
  <si>
    <t>Выбытие основных средств и нематериальных активов</t>
  </si>
  <si>
    <t xml:space="preserve">Приобретения основных средств и нематериальных активов </t>
  </si>
  <si>
    <t>Выбытие и погашения финансовых активов, имеющихся в наличии для продажи</t>
  </si>
  <si>
    <t>Приобретения финансовых активов, имеющихся в наличии для продажи</t>
  </si>
  <si>
    <t>ДВИЖЕНИЕ ДЕНЕЖНЫХ СРЕДСТВ ОТ ИНВЕСТИЦИОННОЙ ДЕЯТЕЛЬНОСТИ</t>
  </si>
  <si>
    <t xml:space="preserve">Поступление/(использование) денежных средств от/(в) операционной деятельности </t>
  </si>
  <si>
    <t>Прочие обязательства</t>
  </si>
  <si>
    <t>Кредиторская задолженность по сделкам «репо»</t>
  </si>
  <si>
    <t>Счета и депозиты банков и прочих финансовых учреждений</t>
  </si>
  <si>
    <t>Увеличение/(уменьшение) операционных обязательств</t>
  </si>
  <si>
    <t>(Увеличение)/уменьшение операционных активов</t>
  </si>
  <si>
    <t>Прочие общие административные платежи</t>
  </si>
  <si>
    <t>Выплаты персоналу</t>
  </si>
  <si>
    <t xml:space="preserve">Прочие поступления/(выплаты) </t>
  </si>
  <si>
    <t>Чистые поступления от операций с иностранной валютой</t>
  </si>
  <si>
    <t xml:space="preserve">Комиссионное вознаграждение выплаченное </t>
  </si>
  <si>
    <t xml:space="preserve">Комиссионное вознаграждение полученное </t>
  </si>
  <si>
    <t>Вознаграждение выплаченное</t>
  </si>
  <si>
    <t xml:space="preserve">Вознаграждение полученное </t>
  </si>
  <si>
    <t>ДВИЖЕНИЕ ДЕНЕЖНЫХ СРЕДСТВ ОТ ОПЕРАЦИОННОЙ ДЕЯТЕЛЬНОСТИ</t>
  </si>
  <si>
    <t>тыс. тенге</t>
  </si>
  <si>
    <t>на 01.07.2014</t>
  </si>
  <si>
    <t>на 01.07.2015</t>
  </si>
  <si>
    <t>Отчет о движении денежных средств  на 01 июля 2015 г.</t>
  </si>
  <si>
    <t>АО "Банк  Астаны"</t>
  </si>
  <si>
    <t xml:space="preserve"> ОТЧЕТ ОБ ИЗМЕНЕНИЯХ В СОБСТВЕННОМ КАПИТАЛЕ  НА   01 ИЮЛЯ  2014 ГОДА</t>
  </si>
  <si>
    <t xml:space="preserve"> АО "Банк "Астана-финанс"</t>
  </si>
  <si>
    <t>(НЕ АУДИРОВАНО)</t>
  </si>
  <si>
    <t>(в тысячах казахстанских тенге)</t>
  </si>
  <si>
    <t>Акционерный капитал</t>
  </si>
  <si>
    <t>Дополнительно оплаченный капитал</t>
  </si>
  <si>
    <t>Резервы по переоценке финансовых активов, имеющихся в наличии для продажи</t>
  </si>
  <si>
    <t>Резервный капитал</t>
  </si>
  <si>
    <t>Всего</t>
  </si>
  <si>
    <t>Остаток по состоянию на 01 января 2014 года</t>
  </si>
  <si>
    <t>Всего совокупного дохода</t>
  </si>
  <si>
    <t>Прибыль за год</t>
  </si>
  <si>
    <t>Прочий совокупный доход</t>
  </si>
  <si>
    <t>Чистое изменение справедливой стоимости финансовых активов, имеющиеся в наличии для продажи</t>
  </si>
  <si>
    <t>Всего прочего совокупного дохода</t>
  </si>
  <si>
    <t>Всего совокупный доход за год</t>
  </si>
  <si>
    <t>Операции с собственниками, отраженные непосредственно в составе капитала</t>
  </si>
  <si>
    <t>Выпуск акций</t>
  </si>
  <si>
    <t>Распределение в состав резервов</t>
  </si>
  <si>
    <t>Всего операций с собственниками</t>
  </si>
  <si>
    <t>Остаток на 01 июля 2014 года</t>
  </si>
  <si>
    <t xml:space="preserve"> ОТЧЕТ ОБ ИЗМЕНЕНИЯХ В СОБСТВЕННОМ КАПИТАЛЕ  НА   01 ИЮЛЯ  2015 ГОДА</t>
  </si>
  <si>
    <t>Резервы на покрытие общего банковского риска</t>
  </si>
  <si>
    <t>Остаток по состоянию на 01 января 2015 года</t>
  </si>
  <si>
    <t>Остаток на 01 июля 2015 года</t>
  </si>
  <si>
    <t>И.о.Председателя Правления</t>
  </si>
  <si>
    <t>Главный бухгалтер</t>
  </si>
  <si>
    <t>Мусаева З.Р.</t>
  </si>
  <si>
    <t>ОТЧЕТ О ПРИБЫЛЯХ И УБЫТКАХ АО "БАНК АСТАНЫ"</t>
  </si>
  <si>
    <t>БУХГАЛТЕРСКИЙ БАЛАНС АО "БАНК АСТАНЫ"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</si>
</sst>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164" formatCode="#,##0_р_.;\(#,##0\)"/>
    <numFmt numFmtId="165" formatCode="_(* #,##0.00_);_(* \(#,##0.00\);_(* &quot;-&quot;??_);_(@_)"/>
    <numFmt numFmtId="166" formatCode="_ * #,##0.00_ ;_ * \-#,##0.00_ ;_ * &quot;-&quot;??_ ;_ @_ "/>
    <numFmt numFmtId="167" formatCode="_(* #,##0_);_(* \(#,##0\);_(* &quot;-&quot;??_);_(@_)"/>
    <numFmt numFmtId="168" formatCode="_-* #,##0.00_-;\-* #,##0.00_-;_-* &quot;-&quot;??_-;_-@_-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18"/>
      <name val="Times New Roman Cyr"/>
      <family val="1"/>
      <charset val="204"/>
    </font>
    <font>
      <b/>
      <sz val="11"/>
      <color indexed="18"/>
      <name val="Times New Roman Cyr"/>
      <family val="1"/>
      <charset val="204"/>
    </font>
    <font>
      <sz val="11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sz val="8"/>
      <color indexed="18"/>
      <name val="Times New Roman Cyr"/>
      <family val="1"/>
      <charset val="204"/>
    </font>
    <font>
      <sz val="11"/>
      <color theme="9" tint="-0.249977111117893"/>
      <name val="Times New Roman Cyr"/>
      <family val="1"/>
      <charset val="204"/>
    </font>
    <font>
      <b/>
      <sz val="11"/>
      <color theme="9" tint="-0.249977111117893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11"/>
      <color indexed="18"/>
      <name val="Times New Roman Cyr"/>
      <charset val="204"/>
    </font>
    <font>
      <sz val="11"/>
      <color indexed="16"/>
      <name val="Times New Roman Cyr"/>
      <family val="1"/>
      <charset val="204"/>
    </font>
    <font>
      <sz val="11"/>
      <color theme="0"/>
      <name val="Times New Roman Cyr"/>
      <family val="1"/>
      <charset val="204"/>
    </font>
    <font>
      <sz val="11"/>
      <color rgb="FF000080"/>
      <name val="Times New Roman"/>
      <family val="1"/>
      <charset val="204"/>
    </font>
    <font>
      <sz val="11"/>
      <name val="Calibri"/>
      <family val="2"/>
      <charset val="204"/>
    </font>
    <font>
      <i/>
      <sz val="9"/>
      <color indexed="18"/>
      <name val="Times New Roman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 Cyr"/>
      <charset val="204"/>
    </font>
    <font>
      <b/>
      <sz val="11"/>
      <color indexed="18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9"/>
      <color indexed="18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8">
    <xf numFmtId="0" fontId="0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0" fontId="21" fillId="0" borderId="0"/>
    <xf numFmtId="0" fontId="18" fillId="0" borderId="0"/>
  </cellStyleXfs>
  <cellXfs count="181">
    <xf numFmtId="0" fontId="0" fillId="0" borderId="0" xfId="0"/>
    <xf numFmtId="3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left" vertical="top"/>
    </xf>
    <xf numFmtId="3" fontId="7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3" fontId="7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6" fillId="0" borderId="2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3" fontId="6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wrapText="1"/>
    </xf>
    <xf numFmtId="3" fontId="5" fillId="0" borderId="0" xfId="0" applyNumberFormat="1" applyFont="1" applyAlignment="1">
      <alignment vertical="top" wrapText="1"/>
    </xf>
    <xf numFmtId="3" fontId="9" fillId="0" borderId="0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41" fontId="6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top" wrapText="1"/>
    </xf>
    <xf numFmtId="49" fontId="11" fillId="0" borderId="0" xfId="0" applyNumberFormat="1" applyFont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wrapText="1"/>
    </xf>
    <xf numFmtId="3" fontId="12" fillId="0" borderId="3" xfId="0" applyNumberFormat="1" applyFont="1" applyFill="1" applyBorder="1" applyAlignment="1">
      <alignment horizontal="right" wrapText="1"/>
    </xf>
    <xf numFmtId="3" fontId="12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3" fontId="12" fillId="0" borderId="4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13" fillId="0" borderId="0" xfId="0" applyFont="1" applyFill="1" applyAlignment="1">
      <alignment vertical="top" wrapText="1"/>
    </xf>
    <xf numFmtId="164" fontId="6" fillId="0" borderId="0" xfId="0" applyNumberFormat="1" applyFont="1" applyFill="1" applyBorder="1" applyAlignment="1">
      <alignment horizontal="right" wrapText="1"/>
    </xf>
    <xf numFmtId="0" fontId="14" fillId="15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3" fontId="12" fillId="0" borderId="4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3" fontId="12" fillId="0" borderId="3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vertical="top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/>
    <xf numFmtId="3" fontId="24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wrapText="1"/>
    </xf>
    <xf numFmtId="1" fontId="2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1" fontId="28" fillId="0" borderId="2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left" wrapText="1"/>
    </xf>
    <xf numFmtId="0" fontId="25" fillId="0" borderId="0" xfId="0" applyFont="1" applyBorder="1" applyAlignment="1"/>
    <xf numFmtId="0" fontId="25" fillId="0" borderId="0" xfId="0" applyFont="1" applyBorder="1" applyAlignment="1">
      <alignment wrapText="1"/>
    </xf>
    <xf numFmtId="3" fontId="25" fillId="0" borderId="0" xfId="0" applyNumberFormat="1" applyFont="1" applyFill="1" applyBorder="1" applyAlignment="1"/>
    <xf numFmtId="3" fontId="25" fillId="0" borderId="0" xfId="0" applyNumberFormat="1" applyFont="1" applyBorder="1" applyAlignment="1"/>
    <xf numFmtId="3" fontId="29" fillId="0" borderId="0" xfId="0" applyNumberFormat="1" applyFont="1" applyBorder="1" applyAlignment="1"/>
    <xf numFmtId="0" fontId="29" fillId="0" borderId="0" xfId="0" applyFont="1" applyBorder="1" applyAlignment="1"/>
    <xf numFmtId="164" fontId="25" fillId="0" borderId="0" xfId="0" applyNumberFormat="1" applyFont="1" applyFill="1" applyBorder="1" applyAlignment="1"/>
    <xf numFmtId="3" fontId="24" fillId="0" borderId="4" xfId="0" applyNumberFormat="1" applyFont="1" applyFill="1" applyBorder="1" applyAlignment="1"/>
    <xf numFmtId="3" fontId="24" fillId="0" borderId="0" xfId="0" applyNumberFormat="1" applyFont="1" applyFill="1" applyBorder="1" applyAlignment="1"/>
    <xf numFmtId="164" fontId="24" fillId="0" borderId="4" xfId="0" applyNumberFormat="1" applyFont="1" applyFill="1" applyBorder="1" applyAlignment="1"/>
    <xf numFmtId="3" fontId="25" fillId="0" borderId="2" xfId="0" applyNumberFormat="1" applyFont="1" applyFill="1" applyBorder="1" applyAlignment="1">
      <alignment horizontal="right"/>
    </xf>
    <xf numFmtId="41" fontId="25" fillId="0" borderId="0" xfId="0" applyNumberFormat="1" applyFont="1" applyFill="1" applyBorder="1" applyAlignment="1">
      <alignment horizontal="right" vertical="center"/>
    </xf>
    <xf numFmtId="3" fontId="24" fillId="0" borderId="5" xfId="0" applyNumberFormat="1" applyFont="1" applyBorder="1" applyAlignment="1"/>
    <xf numFmtId="3" fontId="24" fillId="0" borderId="0" xfId="0" applyNumberFormat="1" applyFont="1" applyBorder="1" applyAlignment="1"/>
    <xf numFmtId="3" fontId="24" fillId="0" borderId="5" xfId="0" applyNumberFormat="1" applyFont="1" applyFill="1" applyBorder="1" applyAlignment="1"/>
    <xf numFmtId="164" fontId="25" fillId="0" borderId="2" xfId="0" applyNumberFormat="1" applyFont="1" applyFill="1" applyBorder="1" applyAlignment="1"/>
    <xf numFmtId="164" fontId="24" fillId="0" borderId="0" xfId="0" applyNumberFormat="1" applyFont="1" applyFill="1" applyBorder="1" applyAlignment="1"/>
    <xf numFmtId="3" fontId="24" fillId="0" borderId="3" xfId="0" applyNumberFormat="1" applyFont="1" applyFill="1" applyBorder="1" applyAlignment="1"/>
    <xf numFmtId="164" fontId="24" fillId="0" borderId="3" xfId="0" applyNumberFormat="1" applyFont="1" applyFill="1" applyBorder="1" applyAlignment="1"/>
    <xf numFmtId="3" fontId="25" fillId="0" borderId="0" xfId="0" applyNumberFormat="1" applyFont="1" applyFill="1" applyBorder="1" applyAlignment="1">
      <alignment vertical="center"/>
    </xf>
    <xf numFmtId="0" fontId="30" fillId="0" borderId="0" xfId="0" applyFont="1" applyBorder="1" applyAlignment="1"/>
    <xf numFmtId="164" fontId="25" fillId="0" borderId="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center" vertical="center"/>
    </xf>
    <xf numFmtId="164" fontId="24" fillId="0" borderId="4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164" fontId="24" fillId="0" borderId="3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 wrapText="1"/>
    </xf>
    <xf numFmtId="0" fontId="31" fillId="0" borderId="0" xfId="0" applyFont="1" applyBorder="1" applyAlignment="1"/>
    <xf numFmtId="3" fontId="29" fillId="0" borderId="0" xfId="0" applyNumberFormat="1" applyFont="1" applyBorder="1" applyAlignment="1">
      <alignment horizontal="right" wrapText="1"/>
    </xf>
    <xf numFmtId="0" fontId="1" fillId="0" borderId="0" xfId="114"/>
    <xf numFmtId="0" fontId="25" fillId="0" borderId="0" xfId="114" applyFont="1" applyBorder="1" applyAlignment="1"/>
    <xf numFmtId="0" fontId="31" fillId="0" borderId="0" xfId="114" applyFont="1" applyBorder="1" applyAlignment="1"/>
    <xf numFmtId="0" fontId="25" fillId="0" borderId="0" xfId="114" applyFont="1" applyBorder="1" applyAlignment="1">
      <alignment horizontal="left"/>
    </xf>
    <xf numFmtId="0" fontId="25" fillId="0" borderId="0" xfId="114" applyFont="1" applyBorder="1" applyAlignment="1">
      <alignment horizontal="right" wrapText="1"/>
    </xf>
    <xf numFmtId="0" fontId="25" fillId="0" borderId="0" xfId="114" applyFont="1" applyBorder="1" applyAlignment="1">
      <alignment wrapText="1"/>
    </xf>
    <xf numFmtId="167" fontId="32" fillId="0" borderId="0" xfId="114" applyNumberFormat="1" applyFont="1"/>
    <xf numFmtId="167" fontId="32" fillId="0" borderId="0" xfId="115" applyNumberFormat="1" applyFont="1" applyFill="1" applyBorder="1" applyAlignment="1">
      <alignment horizontal="left"/>
    </xf>
    <xf numFmtId="167" fontId="33" fillId="0" borderId="0" xfId="114" applyNumberFormat="1" applyFont="1"/>
    <xf numFmtId="167" fontId="34" fillId="0" borderId="0" xfId="114" applyNumberFormat="1" applyFont="1"/>
    <xf numFmtId="167" fontId="1" fillId="0" borderId="0" xfId="114" applyNumberFormat="1"/>
    <xf numFmtId="167" fontId="35" fillId="0" borderId="3" xfId="114" applyNumberFormat="1" applyFont="1" applyBorder="1"/>
    <xf numFmtId="167" fontId="36" fillId="0" borderId="0" xfId="114" applyNumberFormat="1" applyFont="1"/>
    <xf numFmtId="0" fontId="37" fillId="0" borderId="0" xfId="114" applyFont="1" applyAlignment="1">
      <alignment wrapText="1"/>
    </xf>
    <xf numFmtId="167" fontId="36" fillId="0" borderId="2" xfId="114" applyNumberFormat="1" applyFont="1" applyBorder="1"/>
    <xf numFmtId="0" fontId="38" fillId="0" borderId="0" xfId="114" applyFont="1" applyAlignment="1">
      <alignment wrapText="1"/>
    </xf>
    <xf numFmtId="167" fontId="35" fillId="0" borderId="0" xfId="114" applyNumberFormat="1" applyFont="1"/>
    <xf numFmtId="167" fontId="35" fillId="0" borderId="4" xfId="114" applyNumberFormat="1" applyFont="1" applyBorder="1"/>
    <xf numFmtId="167" fontId="35" fillId="0" borderId="4" xfId="114" applyNumberFormat="1" applyFont="1" applyBorder="1" applyAlignment="1">
      <alignment horizontal="right"/>
    </xf>
    <xf numFmtId="167" fontId="36" fillId="0" borderId="0" xfId="114" applyNumberFormat="1" applyFont="1" applyAlignment="1">
      <alignment horizontal="center"/>
    </xf>
    <xf numFmtId="167" fontId="36" fillId="0" borderId="0" xfId="114" applyNumberFormat="1" applyFont="1" applyBorder="1"/>
    <xf numFmtId="0" fontId="39" fillId="0" borderId="0" xfId="114" applyFont="1" applyAlignment="1">
      <alignment wrapText="1"/>
    </xf>
    <xf numFmtId="167" fontId="37" fillId="0" borderId="0" xfId="114" applyNumberFormat="1" applyFont="1" applyAlignment="1">
      <alignment wrapText="1"/>
    </xf>
    <xf numFmtId="0" fontId="38" fillId="0" borderId="0" xfId="114" applyFont="1" applyFill="1" applyAlignment="1">
      <alignment wrapText="1"/>
    </xf>
    <xf numFmtId="0" fontId="37" fillId="0" borderId="0" xfId="114" applyFont="1" applyAlignment="1">
      <alignment horizontal="right" wrapText="1"/>
    </xf>
    <xf numFmtId="0" fontId="37" fillId="0" borderId="6" xfId="114" applyFont="1" applyBorder="1" applyAlignment="1">
      <alignment horizontal="center" wrapText="1"/>
    </xf>
    <xf numFmtId="14" fontId="35" fillId="0" borderId="0" xfId="116" applyNumberFormat="1" applyFont="1" applyFill="1" applyBorder="1" applyAlignment="1">
      <alignment horizontal="center"/>
    </xf>
    <xf numFmtId="0" fontId="40" fillId="0" borderId="0" xfId="117" applyFont="1" applyAlignment="1">
      <alignment wrapText="1"/>
    </xf>
    <xf numFmtId="0" fontId="40" fillId="0" borderId="0" xfId="67" applyFont="1"/>
    <xf numFmtId="0" fontId="41" fillId="0" borderId="0" xfId="114" applyFont="1"/>
    <xf numFmtId="0" fontId="40" fillId="0" borderId="0" xfId="67" applyFont="1" applyAlignment="1">
      <alignment horizontal="left"/>
    </xf>
    <xf numFmtId="0" fontId="42" fillId="0" borderId="0" xfId="67" applyFont="1"/>
    <xf numFmtId="0" fontId="43" fillId="0" borderId="0" xfId="67" applyFont="1"/>
    <xf numFmtId="0" fontId="43" fillId="0" borderId="0" xfId="67" applyFont="1" applyBorder="1"/>
    <xf numFmtId="0" fontId="42" fillId="0" borderId="0" xfId="67" applyFont="1" applyBorder="1"/>
    <xf numFmtId="0" fontId="42" fillId="0" borderId="0" xfId="67" applyFont="1" applyBorder="1" applyAlignment="1">
      <alignment horizontal="center" vertical="center"/>
    </xf>
    <xf numFmtId="0" fontId="40" fillId="0" borderId="2" xfId="67" applyFont="1" applyFill="1" applyBorder="1" applyAlignment="1">
      <alignment horizontal="center" vertical="center" wrapText="1"/>
    </xf>
    <xf numFmtId="0" fontId="40" fillId="0" borderId="0" xfId="67" applyFont="1" applyFill="1" applyBorder="1" applyAlignment="1">
      <alignment horizontal="center" vertical="center" wrapText="1"/>
    </xf>
    <xf numFmtId="0" fontId="40" fillId="0" borderId="0" xfId="67" applyFont="1" applyBorder="1" applyAlignment="1">
      <alignment vertical="center" wrapText="1"/>
    </xf>
    <xf numFmtId="167" fontId="40" fillId="0" borderId="0" xfId="49" applyNumberFormat="1" applyFont="1" applyBorder="1" applyAlignment="1">
      <alignment horizontal="center" vertical="center"/>
    </xf>
    <xf numFmtId="167" fontId="40" fillId="0" borderId="0" xfId="49" applyNumberFormat="1" applyFont="1" applyFill="1" applyBorder="1" applyAlignment="1">
      <alignment horizontal="center" vertical="center"/>
    </xf>
    <xf numFmtId="0" fontId="42" fillId="0" borderId="0" xfId="67" applyFont="1" applyBorder="1" applyAlignment="1">
      <alignment vertical="center"/>
    </xf>
    <xf numFmtId="167" fontId="42" fillId="0" borderId="0" xfId="49" applyNumberFormat="1" applyFont="1" applyBorder="1" applyAlignment="1">
      <alignment horizontal="center" vertical="center"/>
    </xf>
    <xf numFmtId="167" fontId="42" fillId="0" borderId="0" xfId="49" applyNumberFormat="1" applyFont="1" applyFill="1" applyBorder="1" applyAlignment="1">
      <alignment horizontal="center" vertical="center"/>
    </xf>
    <xf numFmtId="0" fontId="40" fillId="0" borderId="0" xfId="67" applyFont="1" applyBorder="1" applyAlignment="1">
      <alignment vertical="center"/>
    </xf>
    <xf numFmtId="0" fontId="42" fillId="0" borderId="0" xfId="67" applyFont="1" applyBorder="1" applyAlignment="1">
      <alignment vertical="center" wrapText="1"/>
    </xf>
    <xf numFmtId="0" fontId="42" fillId="0" borderId="0" xfId="67" applyFont="1" applyFill="1" applyBorder="1" applyAlignment="1">
      <alignment vertical="center" wrapText="1"/>
    </xf>
    <xf numFmtId="167" fontId="40" fillId="0" borderId="2" xfId="49" applyNumberFormat="1" applyFont="1" applyBorder="1" applyAlignment="1">
      <alignment horizontal="center" vertical="center"/>
    </xf>
    <xf numFmtId="167" fontId="42" fillId="0" borderId="2" xfId="49" applyNumberFormat="1" applyFont="1" applyFill="1" applyBorder="1" applyAlignment="1">
      <alignment horizontal="center" vertical="center"/>
    </xf>
    <xf numFmtId="167" fontId="42" fillId="0" borderId="2" xfId="49" applyNumberFormat="1" applyFont="1" applyBorder="1" applyAlignment="1">
      <alignment horizontal="center" vertical="center"/>
    </xf>
    <xf numFmtId="167" fontId="42" fillId="0" borderId="4" xfId="49" applyNumberFormat="1" applyFont="1" applyBorder="1" applyAlignment="1">
      <alignment horizontal="center" vertical="center"/>
    </xf>
    <xf numFmtId="167" fontId="40" fillId="0" borderId="4" xfId="49" applyNumberFormat="1" applyFont="1" applyBorder="1" applyAlignment="1">
      <alignment horizontal="center" vertical="center"/>
    </xf>
    <xf numFmtId="167" fontId="40" fillId="0" borderId="4" xfId="49" applyNumberFormat="1" applyFont="1" applyFill="1" applyBorder="1" applyAlignment="1">
      <alignment horizontal="center" vertical="center"/>
    </xf>
    <xf numFmtId="0" fontId="40" fillId="0" borderId="0" xfId="67" applyFont="1" applyFill="1" applyBorder="1" applyAlignment="1">
      <alignment vertical="center" wrapText="1"/>
    </xf>
    <xf numFmtId="0" fontId="41" fillId="0" borderId="0" xfId="114" applyFont="1" applyBorder="1"/>
    <xf numFmtId="167" fontId="40" fillId="0" borderId="3" xfId="49" applyNumberFormat="1" applyFont="1" applyBorder="1" applyAlignment="1">
      <alignment horizontal="center" vertical="center"/>
    </xf>
    <xf numFmtId="0" fontId="42" fillId="0" borderId="0" xfId="67" applyFont="1" applyFill="1" applyBorder="1"/>
    <xf numFmtId="0" fontId="41" fillId="0" borderId="0" xfId="114" applyFont="1" applyFill="1"/>
    <xf numFmtId="0" fontId="42" fillId="0" borderId="0" xfId="67" applyFont="1" applyFill="1" applyBorder="1" applyAlignment="1">
      <alignment vertical="center"/>
    </xf>
    <xf numFmtId="167" fontId="41" fillId="0" borderId="0" xfId="114" applyNumberFormat="1" applyFont="1" applyFill="1"/>
    <xf numFmtId="0" fontId="40" fillId="0" borderId="0" xfId="67" applyFont="1" applyFill="1" applyBorder="1" applyAlignment="1">
      <alignment vertical="center"/>
    </xf>
    <xf numFmtId="167" fontId="40" fillId="0" borderId="2" xfId="49" applyNumberFormat="1" applyFont="1" applyFill="1" applyBorder="1" applyAlignment="1">
      <alignment horizontal="center" vertical="center"/>
    </xf>
    <xf numFmtId="167" fontId="42" fillId="0" borderId="4" xfId="49" applyNumberFormat="1" applyFont="1" applyFill="1" applyBorder="1" applyAlignment="1">
      <alignment horizontal="center" vertical="center"/>
    </xf>
    <xf numFmtId="167" fontId="41" fillId="0" borderId="0" xfId="114" applyNumberFormat="1" applyFont="1" applyBorder="1"/>
    <xf numFmtId="167" fontId="41" fillId="0" borderId="0" xfId="114" applyNumberFormat="1" applyFont="1"/>
    <xf numFmtId="0" fontId="44" fillId="0" borderId="0" xfId="114" applyFont="1" applyFill="1" applyBorder="1" applyAlignment="1"/>
    <xf numFmtId="0" fontId="44" fillId="0" borderId="0" xfId="114" applyFont="1" applyFill="1" applyBorder="1" applyAlignment="1">
      <alignment wrapText="1"/>
    </xf>
    <xf numFmtId="0" fontId="44" fillId="0" borderId="0" xfId="114" applyFont="1" applyFill="1" applyBorder="1" applyAlignment="1">
      <alignment horizontal="left" wrapText="1"/>
    </xf>
    <xf numFmtId="0" fontId="45" fillId="0" borderId="0" xfId="114" applyFont="1" applyBorder="1" applyAlignment="1"/>
    <xf numFmtId="0" fontId="46" fillId="0" borderId="0" xfId="114" applyFont="1"/>
    <xf numFmtId="49" fontId="11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40" fillId="0" borderId="6" xfId="117" applyFont="1" applyBorder="1" applyAlignment="1">
      <alignment horizontal="left" wrapText="1"/>
    </xf>
    <xf numFmtId="0" fontId="37" fillId="0" borderId="0" xfId="114" applyFont="1" applyAlignment="1">
      <alignment horizontal="center" wrapText="1"/>
    </xf>
    <xf numFmtId="0" fontId="15" fillId="0" borderId="0" xfId="114" applyFont="1" applyAlignment="1">
      <alignment wrapText="1"/>
    </xf>
    <xf numFmtId="0" fontId="44" fillId="0" borderId="0" xfId="114" applyFont="1" applyFill="1" applyBorder="1" applyAlignment="1">
      <alignment horizontal="left" wrapText="1"/>
    </xf>
  </cellXfs>
  <cellStyles count="118">
    <cellStyle name="20% - Акцент1 2" xfId="1"/>
    <cellStyle name="20% — акцент1 2" xfId="2"/>
    <cellStyle name="20% - Акцент1 3" xfId="3"/>
    <cellStyle name="20% — акцент1 3" xfId="4"/>
    <cellStyle name="20% - Акцент2 2" xfId="5"/>
    <cellStyle name="20% — акцент2 2" xfId="6"/>
    <cellStyle name="20% - Акцент2 3" xfId="7"/>
    <cellStyle name="20% — акцент2 3" xfId="8"/>
    <cellStyle name="20% - Акцент3 2" xfId="9"/>
    <cellStyle name="20% — акцент3 2" xfId="10"/>
    <cellStyle name="20% - Акцент3 3" xfId="11"/>
    <cellStyle name="20% — акцент3 3" xfId="12"/>
    <cellStyle name="20% - Акцент4 2" xfId="13"/>
    <cellStyle name="20% — акцент4 2" xfId="14"/>
    <cellStyle name="20% - Акцент4 3" xfId="15"/>
    <cellStyle name="20% — акцент4 3" xfId="16"/>
    <cellStyle name="20% - Акцент5 2" xfId="17"/>
    <cellStyle name="20% — акцент5 2" xfId="18"/>
    <cellStyle name="20% - Акцент5 3" xfId="19"/>
    <cellStyle name="20% — акцент5 3" xfId="20"/>
    <cellStyle name="20% - Акцент6 2" xfId="21"/>
    <cellStyle name="20% — акцент6 2" xfId="22"/>
    <cellStyle name="20% - Акцент6 3" xfId="23"/>
    <cellStyle name="20% — акцент6 3" xfId="24"/>
    <cellStyle name="40% - Акцент1 2" xfId="25"/>
    <cellStyle name="40% — акцент1 2" xfId="26"/>
    <cellStyle name="40% - Акцент1 3" xfId="27"/>
    <cellStyle name="40% — акцент1 3" xfId="28"/>
    <cellStyle name="40% - Акцент2 2" xfId="29"/>
    <cellStyle name="40% — акцент2 2" xfId="30"/>
    <cellStyle name="40% - Акцент2 3" xfId="31"/>
    <cellStyle name="40% — акцент2 3" xfId="32"/>
    <cellStyle name="40% - Акцент3 2" xfId="33"/>
    <cellStyle name="40% — акцент3 2" xfId="34"/>
    <cellStyle name="40% - Акцент3 3" xfId="35"/>
    <cellStyle name="40% — акцент3 3" xfId="36"/>
    <cellStyle name="40% - Акцент4 2" xfId="37"/>
    <cellStyle name="40% — акцент4 2" xfId="38"/>
    <cellStyle name="40% - Акцент4 3" xfId="39"/>
    <cellStyle name="40% — акцент4 3" xfId="40"/>
    <cellStyle name="40% - Акцент5 2" xfId="41"/>
    <cellStyle name="40% — акцент5 2" xfId="42"/>
    <cellStyle name="40% - Акцент5 3" xfId="43"/>
    <cellStyle name="40% — акцент5 3" xfId="44"/>
    <cellStyle name="40% - Акцент6 2" xfId="45"/>
    <cellStyle name="40% — акцент6 2" xfId="46"/>
    <cellStyle name="40% - Акцент6 3" xfId="47"/>
    <cellStyle name="40% — акцент6 3" xfId="48"/>
    <cellStyle name="Comma_ATF_31.11.07_F2_14 January 2008" xfId="115"/>
    <cellStyle name="Comma_Worksheet in 2241 3 Cashflow statement - consolidated 31 12 01, 31 12 00" xfId="49"/>
    <cellStyle name="Normal 2 2 10 2" xfId="116"/>
    <cellStyle name="Normal_47.06.08" xfId="50"/>
    <cellStyle name="Normal_Worksheet in 2241 3 Cashflow statement - consolidated 31 12 01, 31 12 00 2" xfId="117"/>
    <cellStyle name="Название 2" xfId="51"/>
    <cellStyle name="Обычный" xfId="0" builtinId="0"/>
    <cellStyle name="Обычный 11" xfId="52"/>
    <cellStyle name="Обычный 12" xfId="53"/>
    <cellStyle name="Обычный 13" xfId="54"/>
    <cellStyle name="Обычный 14" xfId="55"/>
    <cellStyle name="Обычный 15" xfId="56"/>
    <cellStyle name="Обычный 16" xfId="57"/>
    <cellStyle name="Обычный 17" xfId="58"/>
    <cellStyle name="Обычный 18" xfId="59"/>
    <cellStyle name="Обычный 19" xfId="60"/>
    <cellStyle name="Обычный 2" xfId="61"/>
    <cellStyle name="Обычный 2 10" xfId="62"/>
    <cellStyle name="Обычный 2 11" xfId="63"/>
    <cellStyle name="Обычный 2 14" xfId="64"/>
    <cellStyle name="Обычный 2 15" xfId="65"/>
    <cellStyle name="Обычный 2 16" xfId="66"/>
    <cellStyle name="Обычный 2 2" xfId="67"/>
    <cellStyle name="Обычный 2 7" xfId="68"/>
    <cellStyle name="Обычный 2 9" xfId="69"/>
    <cellStyle name="Обычный 20" xfId="70"/>
    <cellStyle name="Обычный 21" xfId="71"/>
    <cellStyle name="Обычный 22" xfId="72"/>
    <cellStyle name="Обычный 23" xfId="73"/>
    <cellStyle name="Обычный 24" xfId="74"/>
    <cellStyle name="Обычный 25" xfId="75"/>
    <cellStyle name="Обычный 26" xfId="76"/>
    <cellStyle name="Обычный 28" xfId="77"/>
    <cellStyle name="Обычный 3" xfId="114"/>
    <cellStyle name="Обычный 30" xfId="78"/>
    <cellStyle name="Обычный 31" xfId="79"/>
    <cellStyle name="Обычный 34" xfId="80"/>
    <cellStyle name="Обычный 35" xfId="81"/>
    <cellStyle name="Обычный 38" xfId="82"/>
    <cellStyle name="Обычный 39" xfId="83"/>
    <cellStyle name="Обычный 4" xfId="84"/>
    <cellStyle name="Обычный 40" xfId="85"/>
    <cellStyle name="Обычный 5" xfId="86"/>
    <cellStyle name="Обычный 6" xfId="87"/>
    <cellStyle name="Обычный 67" xfId="88"/>
    <cellStyle name="Обычный 68" xfId="89"/>
    <cellStyle name="Обычный 69" xfId="90"/>
    <cellStyle name="Обычный 7" xfId="91"/>
    <cellStyle name="Обычный 70" xfId="92"/>
    <cellStyle name="Обычный 8" xfId="93"/>
    <cellStyle name="Обычный 84" xfId="94"/>
    <cellStyle name="Обычный 85" xfId="95"/>
    <cellStyle name="Обычный 86" xfId="96"/>
    <cellStyle name="Обычный 87" xfId="97"/>
    <cellStyle name="Обычный 89" xfId="98"/>
    <cellStyle name="Обычный 9" xfId="99"/>
    <cellStyle name="Обычный 92" xfId="100"/>
    <cellStyle name="Обычный 93" xfId="101"/>
    <cellStyle name="Обычный 94" xfId="102"/>
    <cellStyle name="Обычный 95" xfId="103"/>
    <cellStyle name="Обычный 96" xfId="104"/>
    <cellStyle name="Обычный 97" xfId="105"/>
    <cellStyle name="Обычный 98" xfId="106"/>
    <cellStyle name="Примечание 2" xfId="107"/>
    <cellStyle name="Примечание 3" xfId="108"/>
    <cellStyle name="Примечание 4" xfId="109"/>
    <cellStyle name="Примечание 5" xfId="110"/>
    <cellStyle name="Примечание 6" xfId="111"/>
    <cellStyle name="Процентный 32" xfId="112"/>
    <cellStyle name="Финансовый 2 2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tabSelected="1" view="pageBreakPreview" zoomScale="90" zoomScaleNormal="100" zoomScaleSheetLayoutView="90" workbookViewId="0">
      <selection activeCell="A3" sqref="A3"/>
    </sheetView>
  </sheetViews>
  <sheetFormatPr defaultRowHeight="15" x14ac:dyDescent="0.25"/>
  <cols>
    <col min="1" max="1" width="7.28515625" style="17" customWidth="1"/>
    <col min="2" max="2" width="57.85546875" style="21" customWidth="1"/>
    <col min="3" max="3" width="19.28515625" style="19" customWidth="1"/>
    <col min="4" max="4" width="5.140625" style="19" customWidth="1"/>
    <col min="5" max="5" width="17.7109375" style="19" customWidth="1"/>
    <col min="6" max="6" width="9.140625" style="20"/>
    <col min="7" max="7" width="21" style="20" customWidth="1"/>
    <col min="8" max="16384" width="9.140625" style="20"/>
  </cols>
  <sheetData>
    <row r="1" spans="1:15" s="4" customFormat="1" ht="18.75" x14ac:dyDescent="0.3">
      <c r="A1" s="1"/>
      <c r="B1" s="2"/>
      <c r="C1" s="3"/>
      <c r="D1" s="3"/>
      <c r="E1" s="3"/>
    </row>
    <row r="2" spans="1:15" s="6" customFormat="1" ht="19.5" customHeight="1" x14ac:dyDescent="0.25">
      <c r="A2" s="5" t="s">
        <v>129</v>
      </c>
      <c r="B2" s="2"/>
      <c r="C2" s="3"/>
      <c r="D2" s="3"/>
      <c r="E2" s="3"/>
    </row>
    <row r="3" spans="1:15" s="6" customFormat="1" ht="15.75" x14ac:dyDescent="0.25">
      <c r="A3" s="7"/>
      <c r="B3" s="8"/>
      <c r="C3" s="9"/>
      <c r="D3" s="9"/>
      <c r="E3" s="9"/>
    </row>
    <row r="4" spans="1:15" s="13" customFormat="1" ht="42" customHeight="1" x14ac:dyDescent="0.2">
      <c r="A4" s="10"/>
      <c r="B4" s="11"/>
      <c r="C4" s="12" t="s">
        <v>0</v>
      </c>
      <c r="D4" s="12"/>
      <c r="E4" s="12" t="s">
        <v>1</v>
      </c>
    </row>
    <row r="5" spans="1:15" s="13" customFormat="1" ht="15" customHeight="1" x14ac:dyDescent="0.2">
      <c r="A5" s="10"/>
      <c r="B5" s="11"/>
      <c r="C5" s="14" t="s">
        <v>2</v>
      </c>
      <c r="D5" s="14"/>
      <c r="E5" s="14" t="s">
        <v>3</v>
      </c>
    </row>
    <row r="6" spans="1:15" s="13" customFormat="1" ht="14.25" x14ac:dyDescent="0.2">
      <c r="A6" s="10"/>
      <c r="B6" s="15"/>
      <c r="C6" s="16" t="s">
        <v>4</v>
      </c>
      <c r="D6" s="16"/>
      <c r="E6" s="16" t="s">
        <v>4</v>
      </c>
    </row>
    <row r="7" spans="1:15" x14ac:dyDescent="0.25">
      <c r="B7" s="18" t="s">
        <v>5</v>
      </c>
    </row>
    <row r="8" spans="1:15" s="13" customFormat="1" ht="16.5" customHeight="1" x14ac:dyDescent="0.25">
      <c r="A8" s="10"/>
      <c r="B8" s="21" t="s">
        <v>6</v>
      </c>
      <c r="C8" s="19">
        <v>21723709</v>
      </c>
      <c r="D8" s="19"/>
      <c r="E8" s="19">
        <v>34102608</v>
      </c>
      <c r="F8" s="22"/>
    </row>
    <row r="9" spans="1:15" s="13" customFormat="1" x14ac:dyDescent="0.25">
      <c r="A9" s="10"/>
      <c r="B9" s="24" t="s">
        <v>7</v>
      </c>
      <c r="C9" s="25"/>
      <c r="D9" s="25"/>
      <c r="E9" s="25"/>
      <c r="F9" s="22"/>
    </row>
    <row r="10" spans="1:15" s="13" customFormat="1" x14ac:dyDescent="0.25">
      <c r="A10" s="10"/>
      <c r="B10" s="26" t="s">
        <v>8</v>
      </c>
      <c r="C10" s="19">
        <v>693005</v>
      </c>
      <c r="D10" s="19"/>
      <c r="E10" s="19">
        <v>705839</v>
      </c>
      <c r="F10" s="22"/>
    </row>
    <row r="11" spans="1:15" s="13" customFormat="1" ht="15" customHeight="1" x14ac:dyDescent="0.25">
      <c r="A11" s="10"/>
      <c r="B11" s="26" t="s">
        <v>9</v>
      </c>
      <c r="C11" s="25">
        <v>0</v>
      </c>
      <c r="D11" s="25"/>
      <c r="E11" s="25">
        <v>0</v>
      </c>
      <c r="F11" s="22"/>
      <c r="G11" s="171"/>
      <c r="H11" s="171"/>
      <c r="I11" s="171"/>
      <c r="J11" s="171"/>
      <c r="K11" s="171"/>
      <c r="L11" s="171"/>
      <c r="M11" s="171"/>
      <c r="N11" s="171"/>
      <c r="O11" s="171"/>
    </row>
    <row r="12" spans="1:15" s="13" customFormat="1" ht="30" x14ac:dyDescent="0.25">
      <c r="A12" s="10"/>
      <c r="B12" s="24" t="s">
        <v>10</v>
      </c>
      <c r="C12" s="25">
        <v>9954433</v>
      </c>
      <c r="D12" s="25"/>
      <c r="E12" s="25">
        <v>7477346</v>
      </c>
      <c r="F12" s="22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3" customFormat="1" x14ac:dyDescent="0.25">
      <c r="A13" s="10"/>
      <c r="B13" s="24" t="s">
        <v>11</v>
      </c>
      <c r="C13" s="19">
        <v>80047118</v>
      </c>
      <c r="D13" s="19"/>
      <c r="E13" s="19">
        <v>81204263</v>
      </c>
      <c r="F13" s="22"/>
    </row>
    <row r="14" spans="1:15" s="32" customFormat="1" ht="30" x14ac:dyDescent="0.25">
      <c r="A14" s="30"/>
      <c r="B14" s="31" t="s">
        <v>12</v>
      </c>
      <c r="C14" s="19">
        <v>1902530</v>
      </c>
      <c r="D14" s="19"/>
      <c r="E14" s="19">
        <v>1763510</v>
      </c>
      <c r="F14" s="22"/>
    </row>
    <row r="15" spans="1:15" s="33" customFormat="1" x14ac:dyDescent="0.25">
      <c r="A15" s="27"/>
      <c r="B15" s="24" t="s">
        <v>13</v>
      </c>
      <c r="C15" s="19">
        <v>18337</v>
      </c>
      <c r="D15" s="23"/>
      <c r="E15" s="19">
        <v>18337</v>
      </c>
      <c r="F15" s="22"/>
    </row>
    <row r="16" spans="1:15" s="13" customFormat="1" x14ac:dyDescent="0.25">
      <c r="A16" s="10"/>
      <c r="B16" s="24" t="s">
        <v>14</v>
      </c>
      <c r="C16" s="19">
        <v>6551305</v>
      </c>
      <c r="D16" s="19"/>
      <c r="E16" s="19">
        <v>2167492</v>
      </c>
      <c r="F16" s="22"/>
    </row>
    <row r="17" spans="1:6" s="13" customFormat="1" ht="24.75" customHeight="1" thickBot="1" x14ac:dyDescent="0.25">
      <c r="A17" s="10"/>
      <c r="B17" s="34" t="s">
        <v>15</v>
      </c>
      <c r="C17" s="35">
        <v>120890437</v>
      </c>
      <c r="D17" s="36"/>
      <c r="E17" s="35">
        <v>127439395</v>
      </c>
      <c r="F17" s="22"/>
    </row>
    <row r="18" spans="1:6" s="13" customFormat="1" ht="15.75" thickTop="1" x14ac:dyDescent="0.25">
      <c r="A18" s="10"/>
      <c r="B18" s="21"/>
      <c r="C18" s="19"/>
      <c r="D18" s="19"/>
      <c r="E18" s="19"/>
      <c r="F18" s="22"/>
    </row>
    <row r="19" spans="1:6" s="13" customFormat="1" ht="14.25" x14ac:dyDescent="0.2">
      <c r="A19" s="10"/>
      <c r="B19" s="18" t="s">
        <v>16</v>
      </c>
      <c r="C19" s="37"/>
      <c r="D19" s="37"/>
      <c r="E19" s="37"/>
      <c r="F19" s="22"/>
    </row>
    <row r="20" spans="1:6" s="13" customFormat="1" ht="15" customHeight="1" x14ac:dyDescent="0.25">
      <c r="A20" s="10"/>
      <c r="B20" s="18"/>
      <c r="C20" s="19"/>
      <c r="D20" s="19"/>
      <c r="E20" s="19"/>
      <c r="F20" s="22"/>
    </row>
    <row r="21" spans="1:6" s="13" customFormat="1" ht="12.75" customHeight="1" x14ac:dyDescent="0.25">
      <c r="A21" s="10"/>
      <c r="B21" s="21" t="s">
        <v>17</v>
      </c>
      <c r="C21" s="19"/>
      <c r="D21" s="19"/>
      <c r="E21" s="19"/>
      <c r="F21" s="22"/>
    </row>
    <row r="22" spans="1:6" s="13" customFormat="1" ht="17.25" customHeight="1" x14ac:dyDescent="0.25">
      <c r="A22" s="10"/>
      <c r="B22" s="24" t="s">
        <v>18</v>
      </c>
      <c r="C22" s="19">
        <v>22819646</v>
      </c>
      <c r="D22" s="19"/>
      <c r="E22" s="19">
        <v>13844448</v>
      </c>
      <c r="F22" s="22"/>
    </row>
    <row r="23" spans="1:6" s="13" customFormat="1" x14ac:dyDescent="0.25">
      <c r="A23" s="10"/>
      <c r="B23" s="24" t="s">
        <v>19</v>
      </c>
      <c r="C23" s="19">
        <v>77458862</v>
      </c>
      <c r="D23" s="19"/>
      <c r="E23" s="19">
        <v>94973470</v>
      </c>
      <c r="F23" s="22"/>
    </row>
    <row r="24" spans="1:6" s="13" customFormat="1" x14ac:dyDescent="0.25">
      <c r="A24" s="10"/>
      <c r="B24" s="24" t="s">
        <v>20</v>
      </c>
      <c r="C24" s="25">
        <v>138741</v>
      </c>
      <c r="D24" s="25"/>
      <c r="E24" s="25">
        <v>0</v>
      </c>
      <c r="F24" s="22"/>
    </row>
    <row r="25" spans="1:6" s="29" customFormat="1" x14ac:dyDescent="0.25">
      <c r="A25" s="27"/>
      <c r="B25" s="31" t="s">
        <v>21</v>
      </c>
      <c r="C25" s="25">
        <v>0</v>
      </c>
      <c r="D25" s="25"/>
      <c r="E25" s="25">
        <v>0</v>
      </c>
      <c r="F25" s="22"/>
    </row>
    <row r="26" spans="1:6" s="13" customFormat="1" x14ac:dyDescent="0.25">
      <c r="A26" s="10"/>
      <c r="B26" s="24" t="s">
        <v>22</v>
      </c>
      <c r="C26" s="19">
        <v>1795983</v>
      </c>
      <c r="D26" s="19"/>
      <c r="E26" s="19">
        <v>1026969</v>
      </c>
      <c r="F26" s="22"/>
    </row>
    <row r="27" spans="1:6" s="13" customFormat="1" ht="27.75" customHeight="1" x14ac:dyDescent="0.2">
      <c r="A27" s="10"/>
      <c r="B27" s="34" t="s">
        <v>23</v>
      </c>
      <c r="C27" s="38">
        <v>102213232</v>
      </c>
      <c r="D27" s="36"/>
      <c r="E27" s="38">
        <v>109844887</v>
      </c>
      <c r="F27" s="22"/>
    </row>
    <row r="28" spans="1:6" s="13" customFormat="1" x14ac:dyDescent="0.25">
      <c r="A28" s="10"/>
      <c r="B28" s="21"/>
      <c r="C28" s="19"/>
      <c r="D28" s="19"/>
      <c r="E28" s="19"/>
      <c r="F28" s="22"/>
    </row>
    <row r="29" spans="1:6" s="39" customFormat="1" x14ac:dyDescent="0.25">
      <c r="A29" s="10"/>
      <c r="B29" s="21" t="s">
        <v>24</v>
      </c>
      <c r="C29" s="19"/>
      <c r="D29" s="19"/>
      <c r="E29" s="19"/>
      <c r="F29" s="22"/>
    </row>
    <row r="30" spans="1:6" s="39" customFormat="1" x14ac:dyDescent="0.25">
      <c r="A30" s="10"/>
      <c r="B30" s="24" t="s">
        <v>25</v>
      </c>
      <c r="C30" s="19">
        <v>16285466</v>
      </c>
      <c r="D30" s="19"/>
      <c r="E30" s="19">
        <v>16285466</v>
      </c>
      <c r="F30" s="22"/>
    </row>
    <row r="31" spans="1:6" s="43" customFormat="1" x14ac:dyDescent="0.25">
      <c r="A31" s="40"/>
      <c r="B31" s="31" t="s">
        <v>26</v>
      </c>
      <c r="C31" s="41">
        <v>-112895</v>
      </c>
      <c r="D31" s="42"/>
      <c r="E31" s="41">
        <v>-112895</v>
      </c>
      <c r="F31" s="22"/>
    </row>
    <row r="32" spans="1:6" s="29" customFormat="1" x14ac:dyDescent="0.25">
      <c r="A32" s="27"/>
      <c r="B32" s="24" t="s">
        <v>27</v>
      </c>
      <c r="C32" s="41">
        <v>957976</v>
      </c>
      <c r="D32" s="23"/>
      <c r="E32" s="44">
        <v>957976</v>
      </c>
      <c r="F32" s="22"/>
    </row>
    <row r="33" spans="1:8" s="13" customFormat="1" ht="29.25" customHeight="1" x14ac:dyDescent="0.25">
      <c r="A33" s="45">
        <v>3561</v>
      </c>
      <c r="B33" s="24" t="s">
        <v>28</v>
      </c>
      <c r="C33" s="41">
        <v>376827</v>
      </c>
      <c r="D33" s="42"/>
      <c r="E33" s="41">
        <v>376827</v>
      </c>
      <c r="F33" s="22"/>
    </row>
    <row r="34" spans="1:8" s="13" customFormat="1" ht="29.25" customHeight="1" x14ac:dyDescent="0.25">
      <c r="A34" s="45">
        <v>3561</v>
      </c>
      <c r="B34" s="24" t="s">
        <v>29</v>
      </c>
      <c r="C34" s="41">
        <v>9251</v>
      </c>
      <c r="D34" s="42"/>
      <c r="E34" s="41">
        <v>8118</v>
      </c>
      <c r="F34" s="22"/>
    </row>
    <row r="35" spans="1:8" s="39" customFormat="1" x14ac:dyDescent="0.25">
      <c r="A35" s="46"/>
      <c r="B35" s="24" t="s">
        <v>30</v>
      </c>
      <c r="C35" s="41">
        <v>1160580</v>
      </c>
      <c r="D35" s="42"/>
      <c r="E35" s="41">
        <v>79016</v>
      </c>
      <c r="F35" s="22"/>
    </row>
    <row r="36" spans="1:8" s="51" customFormat="1" ht="24.75" customHeight="1" x14ac:dyDescent="0.2">
      <c r="A36" s="47"/>
      <c r="B36" s="48" t="s">
        <v>31</v>
      </c>
      <c r="C36" s="49">
        <v>18677205</v>
      </c>
      <c r="D36" s="50"/>
      <c r="E36" s="49">
        <v>17594508</v>
      </c>
      <c r="F36" s="22"/>
    </row>
    <row r="37" spans="1:8" s="51" customFormat="1" ht="31.5" customHeight="1" thickBot="1" x14ac:dyDescent="0.25">
      <c r="A37" s="47"/>
      <c r="B37" s="48" t="s">
        <v>32</v>
      </c>
      <c r="C37" s="52">
        <v>120890437</v>
      </c>
      <c r="D37" s="50"/>
      <c r="E37" s="52">
        <v>127439395</v>
      </c>
      <c r="F37" s="22"/>
      <c r="G37" s="53">
        <f>C37-C17</f>
        <v>0</v>
      </c>
      <c r="H37" s="53">
        <f>E37-E17</f>
        <v>0</v>
      </c>
    </row>
    <row r="38" spans="1:8" s="13" customFormat="1" ht="15.75" thickTop="1" x14ac:dyDescent="0.25">
      <c r="A38" s="10"/>
      <c r="B38" s="21"/>
      <c r="C38" s="19"/>
      <c r="D38" s="19"/>
      <c r="E38" s="19"/>
    </row>
    <row r="40" spans="1:8" ht="15" customHeight="1" x14ac:dyDescent="0.25">
      <c r="A40" s="172" t="s">
        <v>36</v>
      </c>
      <c r="B40" s="172"/>
      <c r="C40" s="173" t="s">
        <v>37</v>
      </c>
      <c r="D40" s="173"/>
      <c r="E40" s="173"/>
    </row>
    <row r="41" spans="1:8" ht="15" customHeight="1" x14ac:dyDescent="0.25">
      <c r="A41" s="54"/>
      <c r="B41" s="54"/>
      <c r="C41" s="54"/>
      <c r="D41" s="54"/>
      <c r="E41" s="54"/>
    </row>
    <row r="42" spans="1:8" x14ac:dyDescent="0.25">
      <c r="A42" s="174"/>
      <c r="B42" s="174"/>
      <c r="C42" s="174"/>
      <c r="D42" s="55"/>
      <c r="E42" s="55"/>
      <c r="F42" s="55"/>
      <c r="G42" s="55"/>
    </row>
    <row r="43" spans="1:8" ht="15" customHeight="1" x14ac:dyDescent="0.25">
      <c r="A43" s="175" t="s">
        <v>33</v>
      </c>
      <c r="B43" s="175"/>
      <c r="C43" s="176" t="s">
        <v>34</v>
      </c>
      <c r="D43" s="176"/>
      <c r="E43" s="176"/>
      <c r="F43" s="174"/>
      <c r="G43" s="174"/>
    </row>
    <row r="45" spans="1:8" x14ac:dyDescent="0.25">
      <c r="A45" s="56" t="s">
        <v>35</v>
      </c>
    </row>
  </sheetData>
  <mergeCells count="7">
    <mergeCell ref="G11:O11"/>
    <mergeCell ref="A40:B40"/>
    <mergeCell ref="C40:E40"/>
    <mergeCell ref="A42:C42"/>
    <mergeCell ref="A43:B43"/>
    <mergeCell ref="C43:E43"/>
    <mergeCell ref="F43:G43"/>
  </mergeCells>
  <printOptions horizontalCentered="1"/>
  <pageMargins left="0" right="0" top="0.39370078740157483" bottom="0.39370078740157483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view="pageBreakPreview" zoomScale="90" zoomScaleNormal="90" zoomScaleSheetLayoutView="90" workbookViewId="0">
      <selection activeCell="B3" sqref="B3"/>
    </sheetView>
  </sheetViews>
  <sheetFormatPr defaultRowHeight="15" x14ac:dyDescent="0.25"/>
  <cols>
    <col min="1" max="1" width="6.42578125" style="71" customWidth="1"/>
    <col min="2" max="2" width="58.5703125" style="71" customWidth="1"/>
    <col min="3" max="3" width="18.5703125" style="71" customWidth="1"/>
    <col min="4" max="4" width="5.28515625" style="71" customWidth="1"/>
    <col min="5" max="5" width="17.85546875" style="71" customWidth="1"/>
    <col min="6" max="7" width="9.140625" style="76"/>
    <col min="8" max="16384" width="9.140625" style="71"/>
  </cols>
  <sheetData>
    <row r="1" spans="1:11" s="57" customFormat="1" ht="17.25" customHeight="1" x14ac:dyDescent="0.2">
      <c r="C1" s="58"/>
      <c r="D1" s="58"/>
      <c r="E1" s="58"/>
    </row>
    <row r="2" spans="1:11" s="57" customFormat="1" ht="18.75" customHeight="1" x14ac:dyDescent="0.25">
      <c r="B2" s="5" t="s">
        <v>128</v>
      </c>
      <c r="C2" s="58"/>
      <c r="D2" s="58"/>
      <c r="E2" s="58"/>
    </row>
    <row r="3" spans="1:11" s="57" customFormat="1" ht="16.5" customHeight="1" x14ac:dyDescent="0.25">
      <c r="A3" s="59" t="s">
        <v>38</v>
      </c>
      <c r="C3" s="60"/>
      <c r="D3" s="60"/>
      <c r="E3" s="60"/>
      <c r="F3" s="61"/>
      <c r="G3" s="61"/>
    </row>
    <row r="4" spans="1:11" s="66" customFormat="1" ht="29.25" x14ac:dyDescent="0.25">
      <c r="A4" s="62"/>
      <c r="B4" s="63"/>
      <c r="C4" s="12" t="s">
        <v>39</v>
      </c>
      <c r="D4" s="64"/>
      <c r="E4" s="12" t="s">
        <v>40</v>
      </c>
      <c r="F4" s="65"/>
      <c r="G4" s="65"/>
    </row>
    <row r="5" spans="1:11" s="66" customFormat="1" ht="28.5" x14ac:dyDescent="0.25">
      <c r="A5" s="62"/>
      <c r="B5" s="63"/>
      <c r="C5" s="64" t="s">
        <v>2</v>
      </c>
      <c r="D5" s="64"/>
      <c r="E5" s="64" t="s">
        <v>2</v>
      </c>
      <c r="F5" s="65"/>
      <c r="G5" s="65"/>
    </row>
    <row r="6" spans="1:11" s="66" customFormat="1" x14ac:dyDescent="0.25">
      <c r="A6" s="62"/>
      <c r="B6" s="67"/>
      <c r="C6" s="68" t="s">
        <v>4</v>
      </c>
      <c r="D6" s="69"/>
      <c r="E6" s="68" t="s">
        <v>4</v>
      </c>
      <c r="F6" s="65"/>
      <c r="G6" s="65"/>
    </row>
    <row r="7" spans="1:11" s="66" customFormat="1" ht="14.25" x14ac:dyDescent="0.2">
      <c r="A7" s="62"/>
      <c r="B7" s="62"/>
      <c r="C7" s="70"/>
      <c r="D7" s="70"/>
      <c r="E7" s="70"/>
      <c r="F7" s="65"/>
      <c r="G7" s="65"/>
    </row>
    <row r="8" spans="1:11" x14ac:dyDescent="0.25">
      <c r="B8" s="72" t="s">
        <v>41</v>
      </c>
      <c r="C8" s="73">
        <v>6125812</v>
      </c>
      <c r="D8" s="74"/>
      <c r="E8" s="73">
        <v>2980917</v>
      </c>
      <c r="F8" s="75"/>
    </row>
    <row r="9" spans="1:11" s="76" customFormat="1" x14ac:dyDescent="0.25">
      <c r="A9" s="71"/>
      <c r="B9" s="72" t="s">
        <v>42</v>
      </c>
      <c r="C9" s="77">
        <v>-2718315</v>
      </c>
      <c r="D9" s="73"/>
      <c r="E9" s="77">
        <v>-1344422</v>
      </c>
      <c r="F9" s="75"/>
      <c r="H9" s="71"/>
      <c r="I9" s="71"/>
      <c r="J9" s="71"/>
      <c r="K9" s="71"/>
    </row>
    <row r="10" spans="1:11" s="76" customFormat="1" ht="20.25" customHeight="1" x14ac:dyDescent="0.25">
      <c r="A10" s="71"/>
      <c r="B10" s="72" t="s">
        <v>43</v>
      </c>
      <c r="C10" s="78">
        <v>3407497</v>
      </c>
      <c r="D10" s="79"/>
      <c r="E10" s="78">
        <v>1636495</v>
      </c>
      <c r="F10" s="75"/>
      <c r="H10" s="71"/>
      <c r="I10" s="71"/>
      <c r="J10" s="71"/>
      <c r="K10" s="71"/>
    </row>
    <row r="11" spans="1:11" s="76" customFormat="1" ht="21.75" customHeight="1" x14ac:dyDescent="0.25">
      <c r="A11" s="71"/>
      <c r="B11" s="72" t="s">
        <v>44</v>
      </c>
      <c r="C11" s="74">
        <v>474764</v>
      </c>
      <c r="D11" s="74"/>
      <c r="E11" s="73">
        <v>194927</v>
      </c>
      <c r="F11" s="75"/>
      <c r="H11" s="71"/>
      <c r="I11" s="71"/>
      <c r="J11" s="71"/>
      <c r="K11" s="71"/>
    </row>
    <row r="12" spans="1:11" s="76" customFormat="1" x14ac:dyDescent="0.25">
      <c r="A12" s="71"/>
      <c r="B12" s="72" t="s">
        <v>45</v>
      </c>
      <c r="C12" s="77">
        <v>-56190</v>
      </c>
      <c r="D12" s="73"/>
      <c r="E12" s="77">
        <v>-14894</v>
      </c>
      <c r="F12" s="75"/>
      <c r="H12" s="71"/>
      <c r="I12" s="71"/>
      <c r="J12" s="71"/>
      <c r="K12" s="71"/>
    </row>
    <row r="13" spans="1:11" s="76" customFormat="1" ht="24" customHeight="1" x14ac:dyDescent="0.25">
      <c r="A13" s="71"/>
      <c r="B13" s="72" t="s">
        <v>46</v>
      </c>
      <c r="C13" s="78">
        <v>418574</v>
      </c>
      <c r="D13" s="79"/>
      <c r="E13" s="80">
        <v>180033</v>
      </c>
      <c r="F13" s="75"/>
      <c r="H13" s="71"/>
      <c r="I13" s="71"/>
      <c r="J13" s="71"/>
      <c r="K13" s="71"/>
    </row>
    <row r="14" spans="1:11" s="76" customFormat="1" ht="24" customHeight="1" x14ac:dyDescent="0.25">
      <c r="A14" s="71"/>
      <c r="B14" s="72" t="s">
        <v>47</v>
      </c>
      <c r="C14" s="77">
        <v>53720</v>
      </c>
      <c r="D14" s="73"/>
      <c r="E14" s="73">
        <v>99291</v>
      </c>
      <c r="F14" s="75"/>
      <c r="H14" s="71"/>
      <c r="I14" s="71"/>
      <c r="J14" s="71"/>
      <c r="K14" s="71"/>
    </row>
    <row r="15" spans="1:11" s="76" customFormat="1" ht="34.5" customHeight="1" x14ac:dyDescent="0.25">
      <c r="A15" s="71"/>
      <c r="B15" s="72" t="s">
        <v>48</v>
      </c>
      <c r="C15" s="81">
        <v>131103</v>
      </c>
      <c r="D15" s="82"/>
      <c r="E15" s="81">
        <v>2973</v>
      </c>
      <c r="F15" s="75"/>
      <c r="H15" s="71"/>
      <c r="I15" s="71"/>
      <c r="J15" s="71"/>
      <c r="K15" s="71"/>
    </row>
    <row r="16" spans="1:11" s="76" customFormat="1" ht="21" customHeight="1" x14ac:dyDescent="0.25">
      <c r="A16" s="71"/>
      <c r="B16" s="72" t="s">
        <v>49</v>
      </c>
      <c r="C16" s="77">
        <v>-31372</v>
      </c>
      <c r="D16" s="73"/>
      <c r="E16" s="77">
        <v>-128713</v>
      </c>
      <c r="F16" s="75"/>
      <c r="H16" s="71"/>
      <c r="I16" s="71"/>
      <c r="J16" s="71"/>
      <c r="K16" s="71"/>
    </row>
    <row r="17" spans="1:11" ht="24.75" customHeight="1" x14ac:dyDescent="0.25">
      <c r="B17" s="72" t="s">
        <v>50</v>
      </c>
      <c r="C17" s="83">
        <v>3979522</v>
      </c>
      <c r="D17" s="84"/>
      <c r="E17" s="85">
        <v>1790079</v>
      </c>
      <c r="F17" s="75"/>
    </row>
    <row r="18" spans="1:11" ht="18.75" customHeight="1" x14ac:dyDescent="0.25">
      <c r="B18" s="72" t="s">
        <v>51</v>
      </c>
      <c r="C18" s="77">
        <v>-1204274</v>
      </c>
      <c r="D18" s="73"/>
      <c r="E18" s="77">
        <v>198150</v>
      </c>
      <c r="F18" s="75"/>
    </row>
    <row r="19" spans="1:11" s="76" customFormat="1" ht="18" customHeight="1" x14ac:dyDescent="0.25">
      <c r="A19" s="71"/>
      <c r="B19" s="72" t="s">
        <v>52</v>
      </c>
      <c r="C19" s="77">
        <v>-758948</v>
      </c>
      <c r="D19" s="73"/>
      <c r="E19" s="77">
        <v>-662683</v>
      </c>
      <c r="F19" s="75"/>
      <c r="H19" s="71"/>
      <c r="I19" s="71"/>
      <c r="J19" s="71"/>
      <c r="K19" s="71"/>
    </row>
    <row r="20" spans="1:11" s="76" customFormat="1" x14ac:dyDescent="0.25">
      <c r="A20" s="71"/>
      <c r="B20" s="72" t="s">
        <v>53</v>
      </c>
      <c r="C20" s="77">
        <v>-731523</v>
      </c>
      <c r="D20" s="73"/>
      <c r="E20" s="86">
        <v>-472928</v>
      </c>
      <c r="F20" s="75"/>
      <c r="H20" s="71"/>
      <c r="I20" s="71"/>
      <c r="J20" s="71"/>
      <c r="K20" s="71"/>
    </row>
    <row r="21" spans="1:11" ht="22.5" customHeight="1" x14ac:dyDescent="0.25">
      <c r="B21" s="72" t="s">
        <v>54</v>
      </c>
      <c r="C21" s="85">
        <v>1284777</v>
      </c>
      <c r="D21" s="79"/>
      <c r="E21" s="87">
        <v>852618</v>
      </c>
      <c r="F21" s="75"/>
    </row>
    <row r="22" spans="1:11" ht="17.25" customHeight="1" x14ac:dyDescent="0.25">
      <c r="B22" s="72" t="s">
        <v>55</v>
      </c>
      <c r="C22" s="77">
        <v>-203213</v>
      </c>
      <c r="D22" s="73"/>
      <c r="E22" s="77">
        <v>-18000</v>
      </c>
      <c r="F22" s="75"/>
    </row>
    <row r="23" spans="1:11" ht="20.25" customHeight="1" thickBot="1" x14ac:dyDescent="0.3">
      <c r="B23" s="72" t="s">
        <v>56</v>
      </c>
      <c r="C23" s="88">
        <v>1081564</v>
      </c>
      <c r="D23" s="79"/>
      <c r="E23" s="89">
        <v>834618</v>
      </c>
      <c r="F23" s="75"/>
    </row>
    <row r="24" spans="1:11" ht="33.75" customHeight="1" thickTop="1" x14ac:dyDescent="0.25">
      <c r="B24" s="72" t="s">
        <v>57</v>
      </c>
      <c r="C24" s="90"/>
      <c r="D24" s="90"/>
      <c r="E24" s="90"/>
      <c r="F24" s="75"/>
    </row>
    <row r="25" spans="1:11" ht="32.25" customHeight="1" x14ac:dyDescent="0.25">
      <c r="B25" s="72" t="s">
        <v>58</v>
      </c>
      <c r="C25" s="90"/>
      <c r="D25" s="90"/>
      <c r="E25" s="90"/>
      <c r="F25" s="75"/>
    </row>
    <row r="26" spans="1:11" ht="17.25" customHeight="1" x14ac:dyDescent="0.25">
      <c r="B26" s="72" t="s">
        <v>59</v>
      </c>
      <c r="C26" s="77">
        <v>1133</v>
      </c>
      <c r="D26" s="73"/>
      <c r="E26" s="77">
        <v>197980</v>
      </c>
      <c r="F26" s="75"/>
      <c r="K26" s="91"/>
    </row>
    <row r="27" spans="1:11" ht="30" x14ac:dyDescent="0.25">
      <c r="B27" s="72" t="s">
        <v>60</v>
      </c>
      <c r="C27" s="90"/>
      <c r="D27" s="90"/>
      <c r="E27" s="90"/>
      <c r="F27" s="75"/>
      <c r="K27" s="91"/>
    </row>
    <row r="28" spans="1:11" x14ac:dyDescent="0.25">
      <c r="B28" s="72" t="s">
        <v>59</v>
      </c>
      <c r="C28" s="92" t="s">
        <v>61</v>
      </c>
      <c r="D28" s="93"/>
      <c r="E28" s="93" t="s">
        <v>61</v>
      </c>
      <c r="F28" s="75"/>
    </row>
    <row r="29" spans="1:11" s="76" customFormat="1" ht="30" x14ac:dyDescent="0.25">
      <c r="A29" s="71"/>
      <c r="B29" s="72" t="s">
        <v>62</v>
      </c>
      <c r="C29" s="94">
        <v>1133</v>
      </c>
      <c r="D29" s="95"/>
      <c r="E29" s="94">
        <v>197980</v>
      </c>
      <c r="F29" s="75"/>
      <c r="H29" s="71"/>
      <c r="I29" s="71"/>
      <c r="J29" s="71"/>
      <c r="K29" s="71"/>
    </row>
    <row r="30" spans="1:11" s="76" customFormat="1" ht="21.75" customHeight="1" x14ac:dyDescent="0.25">
      <c r="A30" s="71"/>
      <c r="B30" s="72"/>
      <c r="C30" s="95"/>
      <c r="D30" s="95"/>
      <c r="E30" s="95"/>
      <c r="F30" s="75"/>
      <c r="H30" s="71"/>
      <c r="I30" s="71"/>
      <c r="J30" s="71"/>
      <c r="K30" s="71"/>
    </row>
    <row r="31" spans="1:11" s="76" customFormat="1" ht="27" customHeight="1" thickBot="1" x14ac:dyDescent="0.3">
      <c r="A31" s="71"/>
      <c r="B31" s="72" t="s">
        <v>63</v>
      </c>
      <c r="C31" s="96">
        <v>1082697</v>
      </c>
      <c r="D31" s="79"/>
      <c r="E31" s="96">
        <v>1032598</v>
      </c>
      <c r="F31" s="75"/>
      <c r="H31" s="71"/>
      <c r="I31" s="71"/>
      <c r="J31" s="71"/>
      <c r="K31" s="71"/>
    </row>
    <row r="32" spans="1:11" s="76" customFormat="1" ht="15.75" thickTop="1" x14ac:dyDescent="0.25">
      <c r="A32" s="71"/>
      <c r="B32" s="72"/>
      <c r="C32" s="73"/>
      <c r="D32" s="73"/>
      <c r="E32" s="73"/>
      <c r="F32" s="75"/>
      <c r="H32" s="71"/>
      <c r="I32" s="71"/>
      <c r="J32" s="71"/>
      <c r="K32" s="71"/>
    </row>
    <row r="33" spans="1:11" s="76" customFormat="1" x14ac:dyDescent="0.25">
      <c r="A33" s="71"/>
      <c r="B33" s="72"/>
      <c r="C33" s="73"/>
      <c r="D33" s="73"/>
      <c r="E33" s="73"/>
      <c r="F33" s="75"/>
      <c r="H33" s="71"/>
      <c r="I33" s="71"/>
      <c r="J33" s="71"/>
      <c r="K33" s="71"/>
    </row>
    <row r="34" spans="1:11" s="76" customFormat="1" x14ac:dyDescent="0.25">
      <c r="A34" s="71"/>
      <c r="B34" s="72"/>
      <c r="C34" s="73"/>
      <c r="D34" s="73"/>
      <c r="E34" s="73"/>
      <c r="F34" s="75"/>
      <c r="H34" s="71"/>
      <c r="I34" s="71"/>
      <c r="J34" s="71"/>
      <c r="K34" s="71"/>
    </row>
    <row r="35" spans="1:11" s="76" customFormat="1" x14ac:dyDescent="0.25">
      <c r="A35" s="71"/>
      <c r="B35" s="72"/>
      <c r="C35" s="73"/>
      <c r="D35" s="73"/>
      <c r="E35" s="73"/>
      <c r="F35" s="75"/>
      <c r="H35" s="71"/>
      <c r="I35" s="71"/>
      <c r="J35" s="71"/>
      <c r="K35" s="71"/>
    </row>
    <row r="36" spans="1:11" s="76" customFormat="1" x14ac:dyDescent="0.25">
      <c r="A36" s="71"/>
      <c r="B36" s="72"/>
      <c r="C36" s="73"/>
      <c r="D36" s="73"/>
      <c r="E36" s="73"/>
      <c r="F36" s="75"/>
      <c r="H36" s="71"/>
      <c r="I36" s="71"/>
      <c r="J36" s="71"/>
      <c r="K36" s="71"/>
    </row>
    <row r="37" spans="1:11" s="76" customFormat="1" x14ac:dyDescent="0.25">
      <c r="A37" s="71"/>
      <c r="B37" s="72" t="s">
        <v>36</v>
      </c>
      <c r="C37" s="71"/>
      <c r="D37" s="71"/>
      <c r="E37" s="97" t="s">
        <v>64</v>
      </c>
      <c r="F37" s="75"/>
      <c r="H37" s="71"/>
      <c r="I37" s="71"/>
      <c r="J37" s="71"/>
      <c r="K37" s="71"/>
    </row>
    <row r="38" spans="1:11" s="76" customFormat="1" x14ac:dyDescent="0.25">
      <c r="A38" s="71"/>
      <c r="B38" s="72"/>
      <c r="C38" s="71"/>
      <c r="D38" s="71"/>
      <c r="E38" s="98"/>
      <c r="F38" s="75"/>
      <c r="H38" s="71"/>
      <c r="I38" s="71"/>
      <c r="J38" s="71"/>
      <c r="K38" s="71"/>
    </row>
    <row r="39" spans="1:11" s="76" customFormat="1" x14ac:dyDescent="0.25">
      <c r="A39" s="71"/>
      <c r="B39" s="72"/>
      <c r="C39" s="71"/>
      <c r="D39" s="71"/>
      <c r="E39" s="98"/>
      <c r="F39" s="75"/>
      <c r="H39" s="71"/>
      <c r="I39" s="71"/>
      <c r="J39" s="71"/>
      <c r="K39" s="71"/>
    </row>
    <row r="40" spans="1:11" s="76" customFormat="1" x14ac:dyDescent="0.25">
      <c r="A40" s="71"/>
      <c r="B40" s="175" t="s">
        <v>33</v>
      </c>
      <c r="C40" s="175"/>
      <c r="D40" s="71"/>
      <c r="E40" s="97" t="s">
        <v>34</v>
      </c>
      <c r="F40" s="75"/>
      <c r="H40" s="71"/>
      <c r="I40" s="71"/>
      <c r="J40" s="71"/>
      <c r="K40" s="71"/>
    </row>
    <row r="41" spans="1:11" s="76" customFormat="1" x14ac:dyDescent="0.25">
      <c r="A41" s="71"/>
      <c r="B41" s="71"/>
      <c r="C41" s="71"/>
      <c r="D41" s="71"/>
      <c r="E41" s="71"/>
      <c r="F41" s="75"/>
      <c r="H41" s="71"/>
      <c r="I41" s="71"/>
      <c r="J41" s="71"/>
      <c r="K41" s="71"/>
    </row>
    <row r="42" spans="1:11" s="76" customFormat="1" x14ac:dyDescent="0.25">
      <c r="A42" s="71"/>
      <c r="B42" s="71"/>
      <c r="C42" s="71"/>
      <c r="D42" s="71"/>
      <c r="E42" s="71"/>
      <c r="F42" s="75"/>
      <c r="H42" s="71"/>
      <c r="I42" s="71"/>
      <c r="J42" s="71"/>
      <c r="K42" s="71"/>
    </row>
    <row r="43" spans="1:11" s="76" customFormat="1" x14ac:dyDescent="0.25">
      <c r="A43" s="71"/>
      <c r="B43" s="99" t="s">
        <v>35</v>
      </c>
      <c r="C43" s="71"/>
      <c r="D43" s="71"/>
      <c r="E43" s="71"/>
      <c r="F43" s="75"/>
      <c r="H43" s="71"/>
      <c r="I43" s="71"/>
      <c r="J43" s="71"/>
      <c r="K43" s="71"/>
    </row>
    <row r="44" spans="1:11" s="76" customFormat="1" x14ac:dyDescent="0.25">
      <c r="A44" s="71"/>
      <c r="B44" s="71"/>
      <c r="C44" s="71"/>
      <c r="D44" s="71"/>
      <c r="E44" s="71"/>
      <c r="F44" s="75"/>
      <c r="H44" s="71"/>
      <c r="I44" s="71"/>
      <c r="J44" s="71"/>
      <c r="K44" s="71"/>
    </row>
    <row r="45" spans="1:11" x14ac:dyDescent="0.25">
      <c r="B45" s="72"/>
      <c r="C45" s="73"/>
      <c r="D45" s="73"/>
      <c r="E45" s="73"/>
      <c r="F45" s="75"/>
    </row>
    <row r="46" spans="1:11" x14ac:dyDescent="0.25">
      <c r="B46" s="72"/>
      <c r="C46" s="73"/>
      <c r="D46" s="73"/>
      <c r="E46" s="73"/>
      <c r="F46" s="75"/>
    </row>
    <row r="47" spans="1:11" x14ac:dyDescent="0.25">
      <c r="B47" s="72"/>
      <c r="C47" s="73"/>
      <c r="D47" s="73"/>
      <c r="E47" s="73"/>
      <c r="F47" s="75"/>
    </row>
    <row r="48" spans="1:11" x14ac:dyDescent="0.25">
      <c r="B48" s="72"/>
      <c r="C48" s="73"/>
      <c r="D48" s="73"/>
      <c r="E48" s="73"/>
      <c r="F48" s="75"/>
    </row>
    <row r="49" spans="2:7" x14ac:dyDescent="0.25">
      <c r="B49" s="72"/>
      <c r="C49" s="73"/>
      <c r="D49" s="73"/>
      <c r="E49" s="73"/>
      <c r="F49" s="75"/>
    </row>
    <row r="50" spans="2:7" x14ac:dyDescent="0.25">
      <c r="C50" s="74"/>
      <c r="D50" s="74"/>
      <c r="E50" s="74"/>
    </row>
    <row r="51" spans="2:7" x14ac:dyDescent="0.25">
      <c r="F51" s="100"/>
      <c r="G51" s="100"/>
    </row>
    <row r="52" spans="2:7" x14ac:dyDescent="0.25">
      <c r="F52" s="100"/>
      <c r="G52" s="100"/>
    </row>
    <row r="53" spans="2:7" x14ac:dyDescent="0.25">
      <c r="F53" s="100"/>
      <c r="G53" s="100"/>
    </row>
  </sheetData>
  <mergeCells count="1">
    <mergeCell ref="B40:C40"/>
  </mergeCells>
  <printOptions horizontalCentered="1"/>
  <pageMargins left="0.43307086614173229" right="0.39370078740157483" top="0.62992125984251968" bottom="0.43307086614173229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G19" sqref="G19"/>
    </sheetView>
  </sheetViews>
  <sheetFormatPr defaultRowHeight="15" x14ac:dyDescent="0.25"/>
  <cols>
    <col min="1" max="1" width="48.42578125" style="101" customWidth="1"/>
    <col min="2" max="2" width="21" style="101" customWidth="1"/>
    <col min="3" max="3" width="9.140625" style="101"/>
    <col min="4" max="4" width="16.85546875" style="101" customWidth="1"/>
    <col min="5" max="5" width="9.140625" style="101"/>
    <col min="6" max="7" width="11.28515625" style="101" bestFit="1" customWidth="1"/>
    <col min="8" max="16384" width="9.140625" style="101"/>
  </cols>
  <sheetData>
    <row r="1" spans="1:7" ht="15.75" x14ac:dyDescent="0.25">
      <c r="A1" s="128" t="s">
        <v>99</v>
      </c>
      <c r="B1" s="128"/>
      <c r="C1" s="128"/>
      <c r="D1" s="128"/>
      <c r="E1" s="128"/>
    </row>
    <row r="2" spans="1:7" ht="15.75" customHeight="1" thickBot="1" x14ac:dyDescent="0.3">
      <c r="A2" s="177" t="s">
        <v>98</v>
      </c>
      <c r="B2" s="177"/>
      <c r="C2" s="177"/>
      <c r="D2" s="177"/>
      <c r="E2" s="128"/>
    </row>
    <row r="4" spans="1:7" x14ac:dyDescent="0.25">
      <c r="A4" s="178"/>
      <c r="B4" s="127" t="s">
        <v>97</v>
      </c>
      <c r="C4" s="178"/>
      <c r="D4" s="127" t="s">
        <v>96</v>
      </c>
    </row>
    <row r="5" spans="1:7" x14ac:dyDescent="0.25">
      <c r="A5" s="178"/>
      <c r="B5" s="127" t="s">
        <v>2</v>
      </c>
      <c r="C5" s="178"/>
      <c r="D5" s="127" t="s">
        <v>2</v>
      </c>
    </row>
    <row r="6" spans="1:7" ht="15.75" thickBot="1" x14ac:dyDescent="0.3">
      <c r="A6" s="178"/>
      <c r="B6" s="126" t="s">
        <v>95</v>
      </c>
      <c r="C6" s="178"/>
      <c r="D6" s="126" t="s">
        <v>95</v>
      </c>
    </row>
    <row r="7" spans="1:7" ht="26.25" x14ac:dyDescent="0.25">
      <c r="A7" s="114" t="s">
        <v>94</v>
      </c>
      <c r="B7" s="125"/>
      <c r="C7" s="125"/>
      <c r="D7" s="125"/>
    </row>
    <row r="8" spans="1:7" x14ac:dyDescent="0.25">
      <c r="A8" s="116" t="s">
        <v>93</v>
      </c>
      <c r="B8" s="113">
        <v>6800841</v>
      </c>
      <c r="C8" s="113"/>
      <c r="D8" s="113">
        <v>3417901</v>
      </c>
      <c r="F8" s="111"/>
      <c r="G8" s="111"/>
    </row>
    <row r="9" spans="1:7" x14ac:dyDescent="0.25">
      <c r="A9" s="116" t="s">
        <v>92</v>
      </c>
      <c r="B9" s="113">
        <v>-2597583</v>
      </c>
      <c r="C9" s="113"/>
      <c r="D9" s="113">
        <v>-1149692</v>
      </c>
      <c r="F9" s="111"/>
      <c r="G9" s="111"/>
    </row>
    <row r="10" spans="1:7" x14ac:dyDescent="0.25">
      <c r="A10" s="116" t="s">
        <v>91</v>
      </c>
      <c r="B10" s="113">
        <v>459898</v>
      </c>
      <c r="C10" s="113"/>
      <c r="D10" s="113">
        <v>181041</v>
      </c>
      <c r="F10" s="111"/>
      <c r="G10" s="111"/>
    </row>
    <row r="11" spans="1:7" x14ac:dyDescent="0.25">
      <c r="A11" s="116" t="s">
        <v>90</v>
      </c>
      <c r="B11" s="113">
        <v>420726</v>
      </c>
      <c r="C11" s="113"/>
      <c r="D11" s="113">
        <v>136841</v>
      </c>
      <c r="F11" s="111"/>
      <c r="G11" s="111"/>
    </row>
    <row r="12" spans="1:7" x14ac:dyDescent="0.25">
      <c r="A12" s="116" t="s">
        <v>89</v>
      </c>
      <c r="B12" s="113">
        <v>42973.483341154642</v>
      </c>
      <c r="C12" s="113"/>
      <c r="D12" s="113">
        <v>272196.73946964648</v>
      </c>
      <c r="F12" s="111"/>
      <c r="G12" s="111"/>
    </row>
    <row r="13" spans="1:7" ht="26.25" x14ac:dyDescent="0.25">
      <c r="A13" s="124" t="s">
        <v>48</v>
      </c>
      <c r="B13" s="113">
        <v>131103</v>
      </c>
      <c r="C13" s="113"/>
      <c r="D13" s="113">
        <v>-187404</v>
      </c>
      <c r="F13" s="111"/>
      <c r="G13" s="111"/>
    </row>
    <row r="14" spans="1:7" x14ac:dyDescent="0.25">
      <c r="A14" s="116" t="s">
        <v>88</v>
      </c>
      <c r="B14" s="113">
        <v>-31372</v>
      </c>
      <c r="C14" s="113"/>
      <c r="D14" s="113">
        <v>-128691</v>
      </c>
      <c r="F14" s="111"/>
      <c r="G14" s="111"/>
    </row>
    <row r="15" spans="1:7" x14ac:dyDescent="0.25">
      <c r="A15" s="116" t="s">
        <v>87</v>
      </c>
      <c r="B15" s="113">
        <v>-1485901</v>
      </c>
      <c r="C15" s="113"/>
      <c r="D15" s="113">
        <v>-647314</v>
      </c>
      <c r="F15" s="111"/>
      <c r="G15" s="111"/>
    </row>
    <row r="16" spans="1:7" x14ac:dyDescent="0.25">
      <c r="A16" s="116" t="s">
        <v>86</v>
      </c>
      <c r="B16" s="115">
        <v>-124444</v>
      </c>
      <c r="C16" s="113"/>
      <c r="D16" s="115">
        <v>-857540</v>
      </c>
      <c r="F16" s="111"/>
      <c r="G16" s="111"/>
    </row>
    <row r="17" spans="1:7" x14ac:dyDescent="0.25">
      <c r="A17" s="114" t="s">
        <v>85</v>
      </c>
      <c r="B17" s="123">
        <v>3616241.4833411546</v>
      </c>
      <c r="C17" s="123"/>
      <c r="D17" s="117">
        <v>1037338.7394696465</v>
      </c>
      <c r="F17" s="111"/>
      <c r="G17" s="111"/>
    </row>
    <row r="18" spans="1:7" ht="26.25" x14ac:dyDescent="0.25">
      <c r="A18" s="116" t="s">
        <v>10</v>
      </c>
      <c r="B18" s="113">
        <v>-2659321</v>
      </c>
      <c r="C18" s="113"/>
      <c r="D18" s="113">
        <v>-678663</v>
      </c>
      <c r="F18" s="111"/>
      <c r="G18" s="111"/>
    </row>
    <row r="19" spans="1:7" x14ac:dyDescent="0.25">
      <c r="A19" s="116" t="s">
        <v>11</v>
      </c>
      <c r="B19" s="113">
        <v>-817885</v>
      </c>
      <c r="C19" s="113"/>
      <c r="D19" s="113">
        <v>-32823356</v>
      </c>
      <c r="F19" s="111"/>
      <c r="G19" s="111"/>
    </row>
    <row r="20" spans="1:7" x14ac:dyDescent="0.25">
      <c r="A20" s="116" t="s">
        <v>14</v>
      </c>
      <c r="B20" s="113">
        <v>-3907748</v>
      </c>
      <c r="C20" s="113"/>
      <c r="D20" s="113">
        <v>1376090</v>
      </c>
      <c r="F20" s="111"/>
      <c r="G20" s="111"/>
    </row>
    <row r="21" spans="1:7" x14ac:dyDescent="0.25">
      <c r="A21" s="114" t="s">
        <v>84</v>
      </c>
      <c r="B21" s="113"/>
      <c r="C21" s="113"/>
      <c r="D21" s="113"/>
      <c r="F21" s="111"/>
      <c r="G21" s="111"/>
    </row>
    <row r="22" spans="1:7" ht="26.25" x14ac:dyDescent="0.25">
      <c r="A22" s="122" t="s">
        <v>83</v>
      </c>
      <c r="B22" s="113">
        <v>8821112</v>
      </c>
      <c r="C22" s="117"/>
      <c r="D22" s="113">
        <v>64258</v>
      </c>
      <c r="F22" s="111"/>
      <c r="G22" s="111"/>
    </row>
    <row r="23" spans="1:7" x14ac:dyDescent="0.25">
      <c r="A23" s="122" t="s">
        <v>19</v>
      </c>
      <c r="B23" s="113">
        <v>-17481254</v>
      </c>
      <c r="C23" s="117"/>
      <c r="D23" s="113">
        <v>27883842</v>
      </c>
      <c r="F23" s="111"/>
      <c r="G23" s="111"/>
    </row>
    <row r="24" spans="1:7" x14ac:dyDescent="0.25">
      <c r="A24" s="116" t="s">
        <v>82</v>
      </c>
      <c r="B24" s="113">
        <v>138741</v>
      </c>
      <c r="C24" s="117"/>
      <c r="D24" s="113">
        <v>0</v>
      </c>
      <c r="F24" s="111"/>
      <c r="G24" s="111"/>
    </row>
    <row r="25" spans="1:7" x14ac:dyDescent="0.25">
      <c r="A25" s="116" t="s">
        <v>81</v>
      </c>
      <c r="B25" s="115">
        <v>229218</v>
      </c>
      <c r="C25" s="113"/>
      <c r="D25" s="115">
        <v>725306</v>
      </c>
      <c r="F25" s="111"/>
      <c r="G25" s="111"/>
    </row>
    <row r="26" spans="1:7" ht="26.25" x14ac:dyDescent="0.25">
      <c r="A26" s="114" t="s">
        <v>80</v>
      </c>
      <c r="B26" s="117">
        <v>-12060895.516658846</v>
      </c>
      <c r="C26" s="113"/>
      <c r="D26" s="117">
        <v>-2415184.2605303526</v>
      </c>
      <c r="F26" s="111"/>
      <c r="G26" s="111"/>
    </row>
    <row r="27" spans="1:7" x14ac:dyDescent="0.25">
      <c r="A27" s="114"/>
      <c r="B27" s="116"/>
      <c r="C27" s="116"/>
      <c r="D27" s="116"/>
      <c r="F27" s="111"/>
      <c r="G27" s="111"/>
    </row>
    <row r="28" spans="1:7" ht="26.25" x14ac:dyDescent="0.25">
      <c r="A28" s="114" t="s">
        <v>79</v>
      </c>
      <c r="B28" s="114"/>
      <c r="C28" s="114"/>
      <c r="D28" s="114"/>
      <c r="F28" s="111"/>
      <c r="G28" s="111"/>
    </row>
    <row r="29" spans="1:7" ht="26.25" x14ac:dyDescent="0.25">
      <c r="A29" s="116" t="s">
        <v>78</v>
      </c>
      <c r="B29" s="113">
        <v>116388</v>
      </c>
      <c r="C29" s="113"/>
      <c r="D29" s="113">
        <v>2499214</v>
      </c>
      <c r="F29" s="111"/>
      <c r="G29" s="111"/>
    </row>
    <row r="30" spans="1:7" ht="26.25" x14ac:dyDescent="0.25">
      <c r="A30" s="116" t="s">
        <v>77</v>
      </c>
      <c r="B30" s="113">
        <v>0</v>
      </c>
      <c r="C30" s="113"/>
      <c r="D30" s="113">
        <v>0</v>
      </c>
      <c r="F30" s="111"/>
      <c r="G30" s="111"/>
    </row>
    <row r="31" spans="1:7" ht="26.25" x14ac:dyDescent="0.25">
      <c r="A31" s="116" t="s">
        <v>76</v>
      </c>
      <c r="B31" s="113">
        <v>-263249</v>
      </c>
      <c r="C31" s="113"/>
      <c r="D31" s="113">
        <v>-211115</v>
      </c>
      <c r="F31" s="111"/>
      <c r="G31" s="111"/>
    </row>
    <row r="32" spans="1:7" x14ac:dyDescent="0.25">
      <c r="A32" s="116" t="s">
        <v>75</v>
      </c>
      <c r="B32" s="121">
        <v>20191</v>
      </c>
      <c r="C32" s="113"/>
      <c r="D32" s="120">
        <v>246793</v>
      </c>
      <c r="F32" s="111"/>
      <c r="G32" s="111"/>
    </row>
    <row r="33" spans="1:7" x14ac:dyDescent="0.25">
      <c r="A33" s="116" t="s">
        <v>74</v>
      </c>
      <c r="B33" s="115">
        <v>1133</v>
      </c>
      <c r="C33" s="113"/>
      <c r="D33" s="120"/>
      <c r="F33" s="111"/>
      <c r="G33" s="111"/>
    </row>
    <row r="34" spans="1:7" ht="26.25" x14ac:dyDescent="0.25">
      <c r="A34" s="114" t="s">
        <v>73</v>
      </c>
      <c r="B34" s="118">
        <v>-125537</v>
      </c>
      <c r="C34" s="113"/>
      <c r="D34" s="118">
        <v>2534892</v>
      </c>
      <c r="F34" s="111"/>
      <c r="G34" s="111"/>
    </row>
    <row r="35" spans="1:7" x14ac:dyDescent="0.25">
      <c r="A35" s="114"/>
      <c r="B35" s="116"/>
      <c r="C35" s="116"/>
      <c r="D35" s="116"/>
      <c r="F35" s="111"/>
      <c r="G35" s="111"/>
    </row>
    <row r="36" spans="1:7" ht="26.25" x14ac:dyDescent="0.25">
      <c r="A36" s="114" t="s">
        <v>72</v>
      </c>
      <c r="B36" s="114"/>
      <c r="C36" s="114"/>
      <c r="D36" s="114"/>
      <c r="F36" s="111"/>
      <c r="G36" s="111"/>
    </row>
    <row r="37" spans="1:7" x14ac:dyDescent="0.25">
      <c r="A37" s="116" t="s">
        <v>71</v>
      </c>
      <c r="B37" s="113">
        <v>0</v>
      </c>
      <c r="C37" s="113"/>
      <c r="D37" s="113">
        <v>0</v>
      </c>
      <c r="F37" s="111"/>
      <c r="G37" s="111"/>
    </row>
    <row r="38" spans="1:7" x14ac:dyDescent="0.25">
      <c r="A38" s="116" t="s">
        <v>70</v>
      </c>
      <c r="B38" s="115">
        <v>0</v>
      </c>
      <c r="C38" s="113"/>
      <c r="D38" s="113">
        <v>0</v>
      </c>
      <c r="F38" s="111"/>
      <c r="G38" s="111"/>
    </row>
    <row r="39" spans="1:7" ht="26.25" x14ac:dyDescent="0.25">
      <c r="A39" s="114" t="s">
        <v>69</v>
      </c>
      <c r="B39" s="119">
        <v>0</v>
      </c>
      <c r="C39" s="113"/>
      <c r="D39" s="118">
        <v>0</v>
      </c>
      <c r="F39" s="111"/>
      <c r="G39" s="111"/>
    </row>
    <row r="40" spans="1:7" x14ac:dyDescent="0.25">
      <c r="A40" s="114" t="s">
        <v>55</v>
      </c>
      <c r="B40" s="117">
        <v>-203213</v>
      </c>
      <c r="C40" s="114"/>
      <c r="D40" s="118">
        <v>-18000</v>
      </c>
      <c r="F40" s="111"/>
      <c r="G40" s="111"/>
    </row>
    <row r="41" spans="1:7" ht="26.25" x14ac:dyDescent="0.25">
      <c r="A41" s="114" t="s">
        <v>68</v>
      </c>
      <c r="B41" s="117">
        <v>-12186432.516658846</v>
      </c>
      <c r="C41" s="113"/>
      <c r="D41" s="117">
        <v>101707.73946964741</v>
      </c>
      <c r="F41" s="111"/>
      <c r="G41" s="111"/>
    </row>
    <row r="42" spans="1:7" ht="26.25" x14ac:dyDescent="0.25">
      <c r="A42" s="116" t="s">
        <v>67</v>
      </c>
      <c r="B42" s="113">
        <v>10747</v>
      </c>
      <c r="C42" s="113"/>
      <c r="D42" s="113">
        <v>17471</v>
      </c>
      <c r="F42" s="111"/>
      <c r="G42" s="111"/>
    </row>
    <row r="43" spans="1:7" ht="26.25" x14ac:dyDescent="0.25">
      <c r="A43" s="116" t="s">
        <v>66</v>
      </c>
      <c r="B43" s="115">
        <v>34102608</v>
      </c>
      <c r="C43" s="113"/>
      <c r="D43" s="115">
        <v>25107901</v>
      </c>
      <c r="F43" s="111"/>
      <c r="G43" s="111"/>
    </row>
    <row r="44" spans="1:7" ht="27" thickBot="1" x14ac:dyDescent="0.3">
      <c r="A44" s="114" t="s">
        <v>65</v>
      </c>
      <c r="B44" s="112">
        <v>21723709.483341154</v>
      </c>
      <c r="C44" s="113"/>
      <c r="D44" s="112">
        <v>25227080.490198225</v>
      </c>
      <c r="F44" s="111"/>
      <c r="G44" s="111"/>
    </row>
    <row r="45" spans="1:7" ht="15.75" thickTop="1" x14ac:dyDescent="0.25">
      <c r="B45" s="109">
        <v>21723709</v>
      </c>
      <c r="C45" s="110"/>
      <c r="D45" s="109">
        <v>25227080</v>
      </c>
    </row>
    <row r="46" spans="1:7" x14ac:dyDescent="0.25">
      <c r="C46" s="107"/>
    </row>
    <row r="47" spans="1:7" x14ac:dyDescent="0.25">
      <c r="B47" s="108"/>
      <c r="C47" s="107"/>
      <c r="D47" s="107"/>
    </row>
    <row r="48" spans="1:7" x14ac:dyDescent="0.25">
      <c r="B48" s="108"/>
      <c r="C48" s="107"/>
      <c r="D48" s="107"/>
    </row>
    <row r="49" spans="1:4" x14ac:dyDescent="0.25">
      <c r="B49" s="108"/>
      <c r="C49" s="107"/>
      <c r="D49" s="107"/>
    </row>
    <row r="50" spans="1:4" x14ac:dyDescent="0.25">
      <c r="A50" s="106" t="s">
        <v>36</v>
      </c>
      <c r="B50" s="102"/>
      <c r="C50" s="102"/>
      <c r="D50" s="104" t="s">
        <v>37</v>
      </c>
    </row>
    <row r="51" spans="1:4" x14ac:dyDescent="0.25">
      <c r="A51" s="106"/>
      <c r="B51" s="102"/>
      <c r="C51" s="102"/>
      <c r="D51" s="105"/>
    </row>
    <row r="52" spans="1:4" x14ac:dyDescent="0.25">
      <c r="A52" s="106"/>
      <c r="B52" s="102"/>
      <c r="C52" s="102"/>
      <c r="D52" s="105"/>
    </row>
    <row r="53" spans="1:4" x14ac:dyDescent="0.25">
      <c r="A53" s="179" t="s">
        <v>33</v>
      </c>
      <c r="B53" s="179"/>
      <c r="C53" s="102"/>
      <c r="D53" s="104" t="s">
        <v>34</v>
      </c>
    </row>
    <row r="54" spans="1:4" x14ac:dyDescent="0.25">
      <c r="A54" s="102"/>
      <c r="B54" s="102"/>
      <c r="C54" s="102"/>
      <c r="D54" s="102"/>
    </row>
    <row r="55" spans="1:4" x14ac:dyDescent="0.25">
      <c r="A55" s="102"/>
      <c r="B55" s="102"/>
      <c r="C55" s="102"/>
      <c r="D55" s="102"/>
    </row>
    <row r="56" spans="1:4" x14ac:dyDescent="0.25">
      <c r="A56" s="103" t="s">
        <v>35</v>
      </c>
      <c r="B56" s="102"/>
      <c r="C56" s="102"/>
      <c r="D56" s="102"/>
    </row>
  </sheetData>
  <mergeCells count="4">
    <mergeCell ref="A2:D2"/>
    <mergeCell ref="A4:A6"/>
    <mergeCell ref="C4:C6"/>
    <mergeCell ref="A53:B5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zoomScale="62" zoomScaleNormal="62" workbookViewId="0">
      <selection activeCell="B30" sqref="B30"/>
    </sheetView>
  </sheetViews>
  <sheetFormatPr defaultRowHeight="15" x14ac:dyDescent="0.25"/>
  <cols>
    <col min="1" max="1" width="67.85546875" style="170" customWidth="1"/>
    <col min="2" max="2" width="26.28515625" style="170" customWidth="1"/>
    <col min="3" max="3" width="1.5703125" style="170" customWidth="1"/>
    <col min="4" max="4" width="26.42578125" style="170" customWidth="1"/>
    <col min="5" max="5" width="2" style="170" customWidth="1"/>
    <col min="6" max="6" width="27.140625" style="170" customWidth="1"/>
    <col min="7" max="7" width="1.85546875" style="170" customWidth="1"/>
    <col min="8" max="8" width="22" style="170" customWidth="1"/>
    <col min="9" max="9" width="1.85546875" style="170" customWidth="1"/>
    <col min="10" max="10" width="22" style="170" customWidth="1"/>
    <col min="11" max="11" width="1.85546875" style="170" customWidth="1"/>
    <col min="12" max="12" width="25" style="170" customWidth="1"/>
    <col min="13" max="13" width="1.5703125" style="170" customWidth="1"/>
    <col min="14" max="14" width="25.5703125" style="170" customWidth="1"/>
    <col min="15" max="15" width="12.28515625" style="170" customWidth="1"/>
    <col min="16" max="16" width="11.42578125" style="170" bestFit="1" customWidth="1"/>
    <col min="17" max="17" width="13" style="170" customWidth="1"/>
    <col min="18" max="18" width="12.42578125" style="170" customWidth="1"/>
    <col min="19" max="19" width="11.42578125" style="170" customWidth="1"/>
    <col min="20" max="20" width="11.85546875" style="170" customWidth="1"/>
    <col min="21" max="21" width="11" style="170" bestFit="1" customWidth="1"/>
    <col min="22" max="22" width="11.42578125" style="170" bestFit="1" customWidth="1"/>
    <col min="23" max="23" width="11.5703125" style="170" bestFit="1" customWidth="1"/>
    <col min="24" max="24" width="11.42578125" style="170" customWidth="1"/>
    <col min="25" max="25" width="9.140625" style="170" customWidth="1"/>
    <col min="26" max="26" width="13.85546875" style="170" customWidth="1"/>
    <col min="27" max="27" width="12.42578125" style="170" customWidth="1"/>
    <col min="28" max="16384" width="9.140625" style="170"/>
  </cols>
  <sheetData>
    <row r="2" spans="1:19" s="130" customFormat="1" ht="15.75" x14ac:dyDescent="0.25">
      <c r="A2" s="129" t="s">
        <v>100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s="130" customFormat="1" ht="15.75" x14ac:dyDescent="0.25">
      <c r="A3" s="129" t="s">
        <v>101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19" s="130" customFormat="1" ht="15.75" x14ac:dyDescent="0.25">
      <c r="A4" s="131" t="s">
        <v>102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 t="s">
        <v>103</v>
      </c>
      <c r="O4" s="132"/>
      <c r="P4" s="132"/>
      <c r="Q4" s="129"/>
      <c r="S4" s="129"/>
    </row>
    <row r="5" spans="1:19" s="130" customFormat="1" ht="15.75" x14ac:dyDescent="0.25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2"/>
      <c r="P5" s="132"/>
      <c r="Q5" s="129"/>
      <c r="R5" s="132"/>
      <c r="S5" s="129"/>
    </row>
    <row r="6" spans="1:19" s="130" customFormat="1" ht="63" x14ac:dyDescent="0.25">
      <c r="A6" s="136"/>
      <c r="B6" s="137" t="s">
        <v>104</v>
      </c>
      <c r="C6" s="138"/>
      <c r="D6" s="137" t="s">
        <v>105</v>
      </c>
      <c r="E6" s="138"/>
      <c r="F6" s="137" t="s">
        <v>106</v>
      </c>
      <c r="G6" s="138"/>
      <c r="H6" s="137" t="s">
        <v>107</v>
      </c>
      <c r="I6" s="138"/>
      <c r="J6" s="137" t="s">
        <v>28</v>
      </c>
      <c r="K6" s="138"/>
      <c r="L6" s="137" t="s">
        <v>30</v>
      </c>
      <c r="M6" s="138"/>
      <c r="N6" s="137" t="s">
        <v>108</v>
      </c>
    </row>
    <row r="7" spans="1:19" s="130" customFormat="1" ht="15.75" x14ac:dyDescent="0.25">
      <c r="A7" s="136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9" s="130" customFormat="1" ht="15.75" x14ac:dyDescent="0.25">
      <c r="A8" s="139" t="s">
        <v>109</v>
      </c>
      <c r="B8" s="140">
        <v>12785466</v>
      </c>
      <c r="C8" s="140"/>
      <c r="D8" s="140">
        <v>-112895</v>
      </c>
      <c r="E8" s="140"/>
      <c r="F8" s="140">
        <v>-207151</v>
      </c>
      <c r="G8" s="140"/>
      <c r="H8" s="140">
        <v>957976</v>
      </c>
      <c r="I8" s="140"/>
      <c r="J8" s="140"/>
      <c r="K8" s="140"/>
      <c r="L8" s="141">
        <v>-1312962</v>
      </c>
      <c r="M8" s="141"/>
      <c r="N8" s="140">
        <f>SUM(B8:L8)</f>
        <v>12110434</v>
      </c>
    </row>
    <row r="9" spans="1:19" s="130" customFormat="1" ht="15.75" x14ac:dyDescent="0.2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/>
      <c r="M9" s="141"/>
      <c r="N9" s="140"/>
    </row>
    <row r="10" spans="1:19" s="130" customFormat="1" ht="15.75" x14ac:dyDescent="0.25">
      <c r="A10" s="139" t="s">
        <v>110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9" s="130" customFormat="1" ht="15.75" x14ac:dyDescent="0.25">
      <c r="A11" s="142" t="s">
        <v>111</v>
      </c>
      <c r="B11" s="140"/>
      <c r="C11" s="140"/>
      <c r="D11" s="140"/>
      <c r="E11" s="140"/>
      <c r="F11" s="143"/>
      <c r="G11" s="143"/>
      <c r="H11" s="143"/>
      <c r="I11" s="143"/>
      <c r="J11" s="143"/>
      <c r="K11" s="143"/>
      <c r="L11" s="144">
        <v>834618</v>
      </c>
      <c r="M11" s="143"/>
      <c r="N11" s="143">
        <f>SUM(B11:L11)</f>
        <v>834618</v>
      </c>
    </row>
    <row r="12" spans="1:19" s="130" customFormat="1" ht="15.75" x14ac:dyDescent="0.25">
      <c r="A12" s="145" t="s">
        <v>112</v>
      </c>
      <c r="B12" s="140"/>
      <c r="C12" s="140"/>
      <c r="D12" s="140"/>
      <c r="E12" s="140"/>
      <c r="F12" s="143"/>
      <c r="G12" s="143"/>
      <c r="H12" s="143"/>
      <c r="I12" s="143"/>
      <c r="J12" s="143"/>
      <c r="K12" s="143"/>
      <c r="L12" s="143"/>
      <c r="M12" s="143"/>
      <c r="N12" s="143">
        <f t="shared" ref="N12:N14" si="0">SUM(B12:L12)</f>
        <v>0</v>
      </c>
    </row>
    <row r="13" spans="1:19" s="130" customFormat="1" ht="33.75" customHeight="1" x14ac:dyDescent="0.25">
      <c r="A13" s="146" t="s">
        <v>113</v>
      </c>
      <c r="B13" s="140"/>
      <c r="C13" s="140"/>
      <c r="D13" s="140"/>
      <c r="E13" s="140"/>
      <c r="F13" s="144">
        <v>195677</v>
      </c>
      <c r="G13" s="144"/>
      <c r="H13" s="144"/>
      <c r="I13" s="144"/>
      <c r="J13" s="144"/>
      <c r="K13" s="144"/>
      <c r="L13" s="143"/>
      <c r="M13" s="143"/>
      <c r="N13" s="143">
        <f t="shared" si="0"/>
        <v>195677</v>
      </c>
    </row>
    <row r="14" spans="1:19" s="130" customFormat="1" ht="15.75" x14ac:dyDescent="0.25">
      <c r="A14" s="147" t="s">
        <v>74</v>
      </c>
      <c r="B14" s="148"/>
      <c r="C14" s="140"/>
      <c r="D14" s="148"/>
      <c r="E14" s="140"/>
      <c r="F14" s="149"/>
      <c r="G14" s="144"/>
      <c r="H14" s="149"/>
      <c r="I14" s="144"/>
      <c r="J14" s="149"/>
      <c r="K14" s="144"/>
      <c r="L14" s="150"/>
      <c r="M14" s="143"/>
      <c r="N14" s="143">
        <f t="shared" si="0"/>
        <v>0</v>
      </c>
    </row>
    <row r="15" spans="1:19" s="130" customFormat="1" ht="15.75" x14ac:dyDescent="0.25">
      <c r="A15" s="146" t="s">
        <v>114</v>
      </c>
      <c r="B15" s="148">
        <v>0</v>
      </c>
      <c r="C15" s="140"/>
      <c r="D15" s="148">
        <v>0</v>
      </c>
      <c r="E15" s="140"/>
      <c r="F15" s="149">
        <f>F13</f>
        <v>195677</v>
      </c>
      <c r="G15" s="144"/>
      <c r="H15" s="149">
        <f>SUM(H9:H13)</f>
        <v>0</v>
      </c>
      <c r="I15" s="144"/>
      <c r="J15" s="149">
        <f>SUM(J14)</f>
        <v>0</v>
      </c>
      <c r="K15" s="144"/>
      <c r="L15" s="150">
        <f>L11</f>
        <v>834618</v>
      </c>
      <c r="M15" s="143"/>
      <c r="N15" s="151">
        <f>SUM(B15:L15)</f>
        <v>1030295</v>
      </c>
    </row>
    <row r="16" spans="1:19" s="130" customFormat="1" ht="15.75" x14ac:dyDescent="0.25">
      <c r="A16" s="139" t="s">
        <v>115</v>
      </c>
      <c r="B16" s="152">
        <v>0</v>
      </c>
      <c r="C16" s="140"/>
      <c r="D16" s="152">
        <v>0</v>
      </c>
      <c r="E16" s="140"/>
      <c r="F16" s="153">
        <f>F15</f>
        <v>195677</v>
      </c>
      <c r="G16" s="141"/>
      <c r="H16" s="153">
        <f>H15</f>
        <v>0</v>
      </c>
      <c r="I16" s="141"/>
      <c r="J16" s="153">
        <f>J15</f>
        <v>0</v>
      </c>
      <c r="K16" s="141"/>
      <c r="L16" s="152">
        <f>L15</f>
        <v>834618</v>
      </c>
      <c r="M16" s="140"/>
      <c r="N16" s="152">
        <f>SUM(B16:L16)</f>
        <v>1030295</v>
      </c>
    </row>
    <row r="17" spans="1:19" s="130" customFormat="1" ht="31.5" x14ac:dyDescent="0.25">
      <c r="A17" s="154" t="s">
        <v>116</v>
      </c>
      <c r="B17" s="143"/>
      <c r="C17" s="140"/>
      <c r="D17" s="140"/>
      <c r="E17" s="140"/>
      <c r="F17" s="141"/>
      <c r="G17" s="141"/>
      <c r="H17" s="141"/>
      <c r="I17" s="141"/>
      <c r="J17" s="141"/>
      <c r="K17" s="141"/>
      <c r="L17" s="140"/>
      <c r="M17" s="140"/>
      <c r="N17" s="140"/>
    </row>
    <row r="18" spans="1:19" s="130" customFormat="1" ht="15.75" x14ac:dyDescent="0.25">
      <c r="A18" s="147" t="s">
        <v>117</v>
      </c>
      <c r="B18" s="144"/>
      <c r="C18" s="140"/>
      <c r="D18" s="144"/>
      <c r="E18" s="140"/>
      <c r="F18" s="141"/>
      <c r="G18" s="141"/>
      <c r="H18" s="144"/>
      <c r="I18" s="141"/>
      <c r="J18" s="141"/>
      <c r="K18" s="141"/>
      <c r="L18" s="140"/>
      <c r="M18" s="140"/>
      <c r="N18" s="143">
        <f>SUM(B18:L18)</f>
        <v>0</v>
      </c>
    </row>
    <row r="19" spans="1:19" s="155" customFormat="1" ht="15.75" x14ac:dyDescent="0.25">
      <c r="A19" s="147" t="s">
        <v>118</v>
      </c>
      <c r="B19" s="140"/>
      <c r="C19" s="140"/>
      <c r="D19" s="140"/>
      <c r="E19" s="140"/>
      <c r="F19" s="141"/>
      <c r="G19" s="141"/>
      <c r="H19" s="144"/>
      <c r="I19" s="141"/>
      <c r="J19" s="144"/>
      <c r="K19" s="141"/>
      <c r="L19" s="144"/>
      <c r="M19" s="140"/>
      <c r="N19" s="140">
        <v>0</v>
      </c>
    </row>
    <row r="20" spans="1:19" s="155" customFormat="1" ht="15.75" x14ac:dyDescent="0.25">
      <c r="A20" s="154" t="s">
        <v>119</v>
      </c>
      <c r="B20" s="152">
        <f>SUM(B18)</f>
        <v>0</v>
      </c>
      <c r="C20" s="140"/>
      <c r="D20" s="152"/>
      <c r="E20" s="140"/>
      <c r="F20" s="153"/>
      <c r="G20" s="141"/>
      <c r="H20" s="153">
        <f>H19</f>
        <v>0</v>
      </c>
      <c r="I20" s="141"/>
      <c r="J20" s="153"/>
      <c r="K20" s="141"/>
      <c r="L20" s="152">
        <f>L19</f>
        <v>0</v>
      </c>
      <c r="M20" s="140"/>
      <c r="N20" s="152">
        <f>SUM(B20:L20)</f>
        <v>0</v>
      </c>
    </row>
    <row r="21" spans="1:19" s="130" customFormat="1" ht="16.5" thickBot="1" x14ac:dyDescent="0.3">
      <c r="A21" s="145" t="s">
        <v>120</v>
      </c>
      <c r="B21" s="156">
        <f>B8+B20</f>
        <v>12785466</v>
      </c>
      <c r="C21" s="140"/>
      <c r="D21" s="156">
        <v>-112895</v>
      </c>
      <c r="E21" s="140"/>
      <c r="F21" s="156">
        <f>F8+F16+F20</f>
        <v>-11474</v>
      </c>
      <c r="G21" s="140"/>
      <c r="H21" s="156">
        <f>H8+H16+H20</f>
        <v>957976</v>
      </c>
      <c r="I21" s="140"/>
      <c r="J21" s="156">
        <f>J8+J16+J20</f>
        <v>0</v>
      </c>
      <c r="K21" s="140"/>
      <c r="L21" s="156">
        <f>L8+L16+L20</f>
        <v>-478344</v>
      </c>
      <c r="M21" s="140"/>
      <c r="N21" s="156">
        <f>SUM(B21:L21)</f>
        <v>13140729</v>
      </c>
    </row>
    <row r="22" spans="1:19" s="130" customFormat="1" ht="16.5" thickTop="1" x14ac:dyDescent="0.25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2"/>
      <c r="P22" s="132"/>
      <c r="Q22" s="129"/>
      <c r="R22" s="132"/>
      <c r="S22" s="129"/>
    </row>
    <row r="23" spans="1:19" s="130" customFormat="1" ht="15.75" x14ac:dyDescent="0.25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2"/>
      <c r="P23" s="132"/>
      <c r="Q23" s="129"/>
      <c r="R23" s="132"/>
      <c r="S23" s="129"/>
    </row>
    <row r="27" spans="1:19" s="130" customFormat="1" ht="15.75" x14ac:dyDescent="0.25">
      <c r="A27" s="129" t="s">
        <v>121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1:19" s="130" customFormat="1" ht="15.75" x14ac:dyDescent="0.25">
      <c r="A28" s="131" t="s">
        <v>101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</row>
    <row r="29" spans="1:19" s="130" customFormat="1" ht="15.75" x14ac:dyDescent="0.25">
      <c r="A29" s="131" t="s">
        <v>102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 t="s">
        <v>103</v>
      </c>
      <c r="O29" s="132"/>
      <c r="P29" s="132"/>
      <c r="Q29" s="129"/>
      <c r="S29" s="129"/>
    </row>
    <row r="30" spans="1:19" s="130" customFormat="1" ht="15.75" x14ac:dyDescent="0.25">
      <c r="A30" s="134"/>
      <c r="B30" s="135"/>
      <c r="C30" s="135"/>
      <c r="D30" s="135"/>
      <c r="E30" s="135"/>
      <c r="F30" s="135"/>
      <c r="G30" s="135"/>
      <c r="H30" s="135"/>
      <c r="I30" s="135"/>
      <c r="J30" s="157"/>
      <c r="K30" s="135"/>
      <c r="L30" s="135"/>
      <c r="M30" s="135"/>
      <c r="N30" s="135"/>
      <c r="O30" s="132"/>
      <c r="P30" s="132"/>
      <c r="Q30" s="129"/>
      <c r="R30" s="132"/>
      <c r="S30" s="129"/>
    </row>
    <row r="31" spans="1:19" s="130" customFormat="1" ht="80.25" customHeight="1" x14ac:dyDescent="0.25">
      <c r="A31" s="136"/>
      <c r="B31" s="137" t="s">
        <v>104</v>
      </c>
      <c r="C31" s="138"/>
      <c r="D31" s="137" t="s">
        <v>105</v>
      </c>
      <c r="E31" s="138"/>
      <c r="F31" s="137" t="s">
        <v>106</v>
      </c>
      <c r="G31" s="138"/>
      <c r="H31" s="137" t="s">
        <v>122</v>
      </c>
      <c r="I31" s="138"/>
      <c r="J31" s="137" t="s">
        <v>28</v>
      </c>
      <c r="K31" s="138"/>
      <c r="L31" s="137" t="s">
        <v>30</v>
      </c>
      <c r="M31" s="138"/>
      <c r="N31" s="137" t="s">
        <v>108</v>
      </c>
    </row>
    <row r="32" spans="1:19" s="130" customFormat="1" ht="15.75" x14ac:dyDescent="0.25">
      <c r="A32" s="136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19" s="158" customFormat="1" ht="15.75" x14ac:dyDescent="0.25">
      <c r="A33" s="154" t="s">
        <v>123</v>
      </c>
      <c r="B33" s="141">
        <v>16285466</v>
      </c>
      <c r="C33" s="141"/>
      <c r="D33" s="141">
        <v>-112895</v>
      </c>
      <c r="E33" s="141"/>
      <c r="F33" s="141">
        <v>8118</v>
      </c>
      <c r="G33" s="141"/>
      <c r="H33" s="141">
        <v>957976</v>
      </c>
      <c r="I33" s="141"/>
      <c r="J33" s="141">
        <v>376827</v>
      </c>
      <c r="K33" s="141"/>
      <c r="L33" s="141">
        <v>79016</v>
      </c>
      <c r="M33" s="141"/>
      <c r="N33" s="141">
        <v>17594508</v>
      </c>
    </row>
    <row r="34" spans="1:19" s="130" customFormat="1" ht="15.75" x14ac:dyDescent="0.25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2"/>
      <c r="P34" s="132"/>
      <c r="Q34" s="129"/>
      <c r="R34" s="132"/>
      <c r="S34" s="129"/>
    </row>
    <row r="35" spans="1:19" s="158" customFormat="1" ht="15.75" x14ac:dyDescent="0.25">
      <c r="A35" s="154" t="s">
        <v>110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1:19" s="158" customFormat="1" ht="15.75" x14ac:dyDescent="0.25">
      <c r="A36" s="159" t="s">
        <v>111</v>
      </c>
      <c r="B36" s="141"/>
      <c r="C36" s="141"/>
      <c r="D36" s="141"/>
      <c r="E36" s="141"/>
      <c r="F36" s="144"/>
      <c r="G36" s="144"/>
      <c r="H36" s="144"/>
      <c r="I36" s="144"/>
      <c r="J36" s="144"/>
      <c r="K36" s="144"/>
      <c r="L36" s="144">
        <v>1081564</v>
      </c>
      <c r="M36" s="144"/>
      <c r="N36" s="144">
        <f>SUM(B36:L36)</f>
        <v>1081564</v>
      </c>
      <c r="Q36" s="160"/>
    </row>
    <row r="37" spans="1:19" s="158" customFormat="1" ht="15.75" x14ac:dyDescent="0.25">
      <c r="A37" s="161" t="s">
        <v>112</v>
      </c>
      <c r="B37" s="141"/>
      <c r="C37" s="141"/>
      <c r="D37" s="141"/>
      <c r="E37" s="141"/>
      <c r="F37" s="144"/>
      <c r="G37" s="144"/>
      <c r="H37" s="144"/>
      <c r="I37" s="144"/>
      <c r="J37" s="144"/>
      <c r="K37" s="144"/>
      <c r="L37" s="144"/>
      <c r="M37" s="144"/>
      <c r="N37" s="144">
        <f t="shared" ref="N37:N39" si="1">SUM(B37:L37)</f>
        <v>0</v>
      </c>
    </row>
    <row r="38" spans="1:19" s="158" customFormat="1" ht="31.5" x14ac:dyDescent="0.25">
      <c r="A38" s="147" t="s">
        <v>113</v>
      </c>
      <c r="B38" s="141"/>
      <c r="C38" s="141"/>
      <c r="D38" s="141"/>
      <c r="E38" s="141"/>
      <c r="F38" s="144">
        <v>1133</v>
      </c>
      <c r="G38" s="144"/>
      <c r="H38" s="144"/>
      <c r="I38" s="144"/>
      <c r="J38" s="144"/>
      <c r="K38" s="144"/>
      <c r="L38" s="144"/>
      <c r="M38" s="144"/>
      <c r="N38" s="144">
        <f t="shared" si="1"/>
        <v>1133</v>
      </c>
    </row>
    <row r="39" spans="1:19" s="158" customFormat="1" ht="15.75" x14ac:dyDescent="0.25">
      <c r="A39" s="147" t="s">
        <v>74</v>
      </c>
      <c r="B39" s="162"/>
      <c r="C39" s="141"/>
      <c r="D39" s="162"/>
      <c r="E39" s="141"/>
      <c r="F39" s="149"/>
      <c r="G39" s="144"/>
      <c r="H39" s="149"/>
      <c r="I39" s="144"/>
      <c r="J39" s="149"/>
      <c r="K39" s="144"/>
      <c r="L39" s="149"/>
      <c r="M39" s="144"/>
      <c r="N39" s="144">
        <f t="shared" si="1"/>
        <v>0</v>
      </c>
      <c r="Q39" s="160"/>
    </row>
    <row r="40" spans="1:19" s="158" customFormat="1" ht="15.75" x14ac:dyDescent="0.25">
      <c r="A40" s="147" t="s">
        <v>114</v>
      </c>
      <c r="B40" s="162">
        <v>0</v>
      </c>
      <c r="C40" s="140"/>
      <c r="D40" s="162">
        <v>0</v>
      </c>
      <c r="E40" s="140"/>
      <c r="F40" s="149">
        <f>SUM(F35:F39)</f>
        <v>1133</v>
      </c>
      <c r="G40" s="140"/>
      <c r="H40" s="162">
        <v>0</v>
      </c>
      <c r="I40" s="140"/>
      <c r="J40" s="163">
        <f>SUM(J35:J39)</f>
        <v>0</v>
      </c>
      <c r="K40" s="140"/>
      <c r="L40" s="149">
        <f>SUM(L35:L39)</f>
        <v>1081564</v>
      </c>
      <c r="M40" s="140"/>
      <c r="N40" s="163">
        <f>SUM(B40:L40)</f>
        <v>1082697</v>
      </c>
    </row>
    <row r="41" spans="1:19" s="158" customFormat="1" ht="15.75" x14ac:dyDescent="0.25">
      <c r="A41" s="154" t="s">
        <v>115</v>
      </c>
      <c r="B41" s="162">
        <v>0</v>
      </c>
      <c r="C41" s="141"/>
      <c r="D41" s="162">
        <v>0</v>
      </c>
      <c r="E41" s="140"/>
      <c r="F41" s="162">
        <f>F40</f>
        <v>1133</v>
      </c>
      <c r="G41" s="140"/>
      <c r="H41" s="162">
        <v>0</v>
      </c>
      <c r="I41" s="141"/>
      <c r="J41" s="162">
        <f>J40</f>
        <v>0</v>
      </c>
      <c r="K41" s="141"/>
      <c r="L41" s="162">
        <f>L40</f>
        <v>1081564</v>
      </c>
      <c r="M41" s="140"/>
      <c r="N41" s="162">
        <f>N40</f>
        <v>1082697</v>
      </c>
    </row>
    <row r="42" spans="1:19" s="130" customFormat="1" ht="31.5" x14ac:dyDescent="0.25">
      <c r="A42" s="154" t="s">
        <v>116</v>
      </c>
      <c r="B42" s="143"/>
      <c r="C42" s="140"/>
      <c r="D42" s="140"/>
      <c r="E42" s="140"/>
      <c r="F42" s="141"/>
      <c r="G42" s="141"/>
      <c r="H42" s="141"/>
      <c r="I42" s="141"/>
      <c r="J42" s="141"/>
      <c r="K42" s="141"/>
      <c r="L42" s="140"/>
      <c r="M42" s="140"/>
      <c r="N42" s="140"/>
    </row>
    <row r="43" spans="1:19" s="130" customFormat="1" ht="15.75" x14ac:dyDescent="0.25">
      <c r="A43" s="147" t="s">
        <v>117</v>
      </c>
      <c r="B43" s="143"/>
      <c r="C43" s="140"/>
      <c r="D43" s="143"/>
      <c r="E43" s="140"/>
      <c r="F43" s="141"/>
      <c r="G43" s="141"/>
      <c r="H43" s="141"/>
      <c r="I43" s="141"/>
      <c r="J43" s="141"/>
      <c r="K43" s="141"/>
      <c r="L43" s="140"/>
      <c r="M43" s="140"/>
      <c r="N43" s="140"/>
    </row>
    <row r="44" spans="1:19" s="155" customFormat="1" ht="15.75" x14ac:dyDescent="0.25">
      <c r="A44" s="154" t="s">
        <v>119</v>
      </c>
      <c r="B44" s="152">
        <f>B43</f>
        <v>0</v>
      </c>
      <c r="C44" s="140"/>
      <c r="D44" s="152"/>
      <c r="E44" s="140"/>
      <c r="F44" s="153"/>
      <c r="G44" s="141"/>
      <c r="H44" s="153"/>
      <c r="I44" s="141"/>
      <c r="J44" s="153"/>
      <c r="K44" s="141"/>
      <c r="L44" s="152"/>
      <c r="M44" s="140"/>
      <c r="N44" s="152">
        <f>SUM(B44:L44)</f>
        <v>0</v>
      </c>
    </row>
    <row r="45" spans="1:19" s="130" customFormat="1" ht="16.5" thickBot="1" x14ac:dyDescent="0.3">
      <c r="A45" s="145" t="s">
        <v>124</v>
      </c>
      <c r="B45" s="156">
        <f>B33+B41+B44</f>
        <v>16285466</v>
      </c>
      <c r="C45" s="140"/>
      <c r="D45" s="156">
        <f>D33+D41+D44</f>
        <v>-112895</v>
      </c>
      <c r="E45" s="140"/>
      <c r="F45" s="156">
        <f>F33+F41+F44</f>
        <v>9251</v>
      </c>
      <c r="G45" s="140"/>
      <c r="H45" s="156">
        <f>H33+H41+H44</f>
        <v>957976</v>
      </c>
      <c r="I45" s="140"/>
      <c r="J45" s="156">
        <f>J33+J41+J44</f>
        <v>376827</v>
      </c>
      <c r="K45" s="140"/>
      <c r="L45" s="156">
        <f>L33+L41+L44</f>
        <v>1160580</v>
      </c>
      <c r="M45" s="140"/>
      <c r="N45" s="156">
        <f>N33+N41+N44</f>
        <v>18677205</v>
      </c>
    </row>
    <row r="46" spans="1:19" s="130" customFormat="1" ht="16.5" thickTop="1" x14ac:dyDescent="0.25">
      <c r="A46" s="155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</row>
    <row r="47" spans="1:19" s="130" customFormat="1" ht="15.75" x14ac:dyDescent="0.25"/>
    <row r="48" spans="1:19" s="130" customFormat="1" ht="15.75" x14ac:dyDescent="0.25">
      <c r="L48" s="165"/>
      <c r="O48" s="165"/>
      <c r="Q48" s="165"/>
    </row>
    <row r="49" spans="1:21" s="130" customFormat="1" ht="15.75" x14ac:dyDescent="0.25">
      <c r="A49" s="166" t="s">
        <v>125</v>
      </c>
      <c r="B49" s="158"/>
      <c r="C49" s="158"/>
      <c r="D49" s="166" t="s">
        <v>64</v>
      </c>
      <c r="M49" s="166"/>
    </row>
    <row r="50" spans="1:21" s="130" customFormat="1" ht="15.75" x14ac:dyDescent="0.25">
      <c r="A50" s="166"/>
      <c r="B50" s="158"/>
      <c r="C50" s="158"/>
      <c r="D50" s="166"/>
      <c r="M50" s="166"/>
    </row>
    <row r="51" spans="1:21" s="130" customFormat="1" ht="15.75" x14ac:dyDescent="0.25">
      <c r="A51" s="167" t="s">
        <v>126</v>
      </c>
      <c r="B51" s="167"/>
      <c r="C51" s="168"/>
      <c r="D51" s="166" t="s">
        <v>127</v>
      </c>
      <c r="M51" s="166"/>
      <c r="U51" s="165"/>
    </row>
    <row r="52" spans="1:21" s="130" customFormat="1" ht="15.75" x14ac:dyDescent="0.25">
      <c r="D52" s="166"/>
    </row>
    <row r="53" spans="1:21" s="130" customFormat="1" ht="15.75" x14ac:dyDescent="0.25">
      <c r="A53" s="180"/>
      <c r="B53" s="180"/>
      <c r="C53" s="168"/>
      <c r="D53" s="166"/>
      <c r="M53" s="166"/>
    </row>
    <row r="54" spans="1:21" s="130" customFormat="1" ht="15.75" x14ac:dyDescent="0.25">
      <c r="A54" s="169" t="s">
        <v>35</v>
      </c>
      <c r="B54" s="168"/>
      <c r="C54" s="168"/>
      <c r="L54" s="166"/>
      <c r="M54" s="166"/>
    </row>
  </sheetData>
  <mergeCells count="1">
    <mergeCell ref="A53:B5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form1</vt:lpstr>
      <vt:lpstr>form 2 </vt:lpstr>
      <vt:lpstr>form 3</vt:lpstr>
      <vt:lpstr>form 4</vt:lpstr>
      <vt:lpstr>'form 3'!CashFlows</vt:lpstr>
      <vt:lpstr>form1!Заголовки_для_печати</vt:lpstr>
      <vt:lpstr>'form 2 '!Область_печати</vt:lpstr>
      <vt:lpstr>form1!Область_печати</vt:lpstr>
    </vt:vector>
  </TitlesOfParts>
  <Company>afb.kz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a_kazieva</dc:creator>
  <cp:lastModifiedBy>Изтелеуов Олжас</cp:lastModifiedBy>
  <cp:lastPrinted>2015-07-03T04:44:53Z</cp:lastPrinted>
  <dcterms:created xsi:type="dcterms:W3CDTF">2015-07-02T08:02:48Z</dcterms:created>
  <dcterms:modified xsi:type="dcterms:W3CDTF">2015-07-15T05:56:05Z</dcterms:modified>
</cp:coreProperties>
</file>