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ГО\!Департамент казначейства\KASE\Отчетность\2017\Апрель\"/>
    </mc:Choice>
  </mc:AlternateContent>
  <bookViews>
    <workbookView xWindow="-15" yWindow="5625" windowWidth="19260" windowHeight="5685"/>
  </bookViews>
  <sheets>
    <sheet name="form1" sheetId="1" r:id="rId1"/>
    <sheet name="form 2 " sheetId="2" r:id="rId2"/>
    <sheet name="form 3" sheetId="3" r:id="rId3"/>
    <sheet name="form 4" sheetId="4" r:id="rId4"/>
  </sheets>
  <definedNames>
    <definedName name="_xlnm._FilterDatabase" localSheetId="1" hidden="1">'form 2 '!$A$8:$E$216</definedName>
    <definedName name="_xlnm._FilterDatabase" localSheetId="0" hidden="1">form1!$A$8:$O$170</definedName>
    <definedName name="CashFlows" localSheetId="2">'form 3'!$A$7</definedName>
    <definedName name="_xlnm.Print_Titles" localSheetId="0">form1!$4:$4</definedName>
    <definedName name="_xlnm.Print_Area" localSheetId="1">'form 2 '!$A$1:$E$231</definedName>
    <definedName name="_xlnm.Print_Area" localSheetId="0">form1!$A$1:$E$273</definedName>
  </definedNames>
  <calcPr calcId="152511"/>
</workbook>
</file>

<file path=xl/calcChain.xml><?xml version="1.0" encoding="utf-8"?>
<calcChain xmlns="http://schemas.openxmlformats.org/spreadsheetml/2006/main">
  <c r="L46" i="4" l="1"/>
  <c r="H46" i="4"/>
  <c r="D46" i="4"/>
  <c r="B45" i="4"/>
  <c r="B46" i="4" s="1"/>
  <c r="N46" i="4" s="1"/>
  <c r="N44" i="4"/>
  <c r="N43" i="4"/>
  <c r="L40" i="4"/>
  <c r="L41" i="4" s="1"/>
  <c r="N39" i="4"/>
  <c r="N38" i="4"/>
  <c r="J37" i="4"/>
  <c r="J40" i="4" s="1"/>
  <c r="J41" i="4" s="1"/>
  <c r="F37" i="4"/>
  <c r="N37" i="4" s="1"/>
  <c r="N36" i="4"/>
  <c r="N35" i="4"/>
  <c r="A27" i="4"/>
  <c r="L21" i="4"/>
  <c r="L20" i="4"/>
  <c r="N20" i="4" s="1"/>
  <c r="H20" i="4"/>
  <c r="B20" i="4"/>
  <c r="B21" i="4" s="1"/>
  <c r="N19" i="4"/>
  <c r="N18" i="4"/>
  <c r="N17" i="4"/>
  <c r="L15" i="4"/>
  <c r="L16" i="4" s="1"/>
  <c r="H15" i="4"/>
  <c r="H16" i="4" s="1"/>
  <c r="H21" i="4" s="1"/>
  <c r="N14" i="4"/>
  <c r="J13" i="4"/>
  <c r="J15" i="4" s="1"/>
  <c r="J16" i="4" s="1"/>
  <c r="F13" i="4"/>
  <c r="N13" i="4" s="1"/>
  <c r="N12" i="4"/>
  <c r="N11" i="4"/>
  <c r="N10" i="4"/>
  <c r="N9" i="4"/>
  <c r="N8" i="4"/>
  <c r="N48" i="4" l="1"/>
  <c r="N21" i="4"/>
  <c r="F15" i="4"/>
  <c r="N45" i="4"/>
  <c r="F40" i="4"/>
  <c r="F41" i="4" l="1"/>
  <c r="N40" i="4"/>
  <c r="N41" i="4" s="1"/>
  <c r="F16" i="4"/>
  <c r="N16" i="4" s="1"/>
  <c r="N15" i="4"/>
  <c r="D42" i="3" l="1"/>
  <c r="B42" i="3"/>
  <c r="D36" i="3"/>
  <c r="B36" i="3"/>
  <c r="D26" i="3"/>
  <c r="D28" i="3" s="1"/>
  <c r="D44" i="3" s="1"/>
  <c r="D47" i="3" s="1"/>
  <c r="B26" i="3"/>
  <c r="B28" i="3" s="1"/>
  <c r="B44" i="3" s="1"/>
  <c r="B47" i="3" s="1"/>
  <c r="D17" i="3"/>
  <c r="B17" i="3"/>
  <c r="E216" i="2" l="1"/>
  <c r="C216" i="2"/>
  <c r="E111" i="2"/>
  <c r="C111" i="2"/>
  <c r="E83" i="2"/>
  <c r="E158" i="2" s="1"/>
  <c r="E207" i="2" s="1"/>
  <c r="E210" i="2" s="1"/>
  <c r="E218" i="2" s="1"/>
  <c r="C83" i="2"/>
  <c r="C158" i="2" s="1"/>
  <c r="C207" i="2" s="1"/>
  <c r="C210" i="2" s="1"/>
  <c r="C218" i="2" s="1"/>
  <c r="C244" i="1" l="1"/>
  <c r="C264" i="1" l="1"/>
  <c r="C170" i="1"/>
  <c r="E170" i="1"/>
  <c r="C265" i="1" l="1"/>
  <c r="E264" i="1"/>
  <c r="E244" i="1"/>
  <c r="E265" i="1" l="1"/>
</calcChain>
</file>

<file path=xl/comments1.xml><?xml version="1.0" encoding="utf-8"?>
<comments xmlns="http://schemas.openxmlformats.org/spreadsheetml/2006/main">
  <authors>
    <author>MShkubarov</author>
  </authors>
  <commentList>
    <comment ref="C168" authorId="0" shapeId="0">
      <text>
        <r>
          <rPr>
            <b/>
            <sz val="8"/>
            <color indexed="81"/>
            <rFont val="Tahoma"/>
            <family val="2"/>
            <charset val="204"/>
          </rPr>
          <t>MShkubarov:</t>
        </r>
        <r>
          <rPr>
            <sz val="8"/>
            <color indexed="81"/>
            <rFont val="Tahoma"/>
            <family val="2"/>
            <charset val="204"/>
          </rPr>
          <t xml:space="preserve">
сальдирование со счетом 2894</t>
        </r>
      </text>
    </comment>
    <comment ref="E168" authorId="0" shapeId="0">
      <text>
        <r>
          <rPr>
            <b/>
            <sz val="8"/>
            <color indexed="81"/>
            <rFont val="Tahoma"/>
            <family val="2"/>
            <charset val="204"/>
          </rPr>
          <t>MShkubarov:</t>
        </r>
        <r>
          <rPr>
            <sz val="8"/>
            <color indexed="81"/>
            <rFont val="Tahoma"/>
            <family val="2"/>
            <charset val="204"/>
          </rPr>
          <t xml:space="preserve">
сальдирование со счетом 2894</t>
        </r>
      </text>
    </comment>
  </commentList>
</comments>
</file>

<file path=xl/sharedStrings.xml><?xml version="1.0" encoding="utf-8"?>
<sst xmlns="http://schemas.openxmlformats.org/spreadsheetml/2006/main" count="563" uniqueCount="503">
  <si>
    <t>Кредиторы по капитальным вложениям</t>
  </si>
  <si>
    <t>Отсроченный подоходный налог</t>
  </si>
  <si>
    <t>Выкупленные простые акции</t>
  </si>
  <si>
    <t>Краткосрочные займы, предоставленные другим банкам</t>
  </si>
  <si>
    <t>Займы овернайт, предоставленные другим банкам</t>
  </si>
  <si>
    <t>Долгосрочные займы, предоставленные другим банкам</t>
  </si>
  <si>
    <t>Финансовый лизинг другим банкам</t>
  </si>
  <si>
    <t>Просроченная задолженность других банков по займам</t>
  </si>
  <si>
    <t>Просроченная задолженность других банков по финансовому лизингу</t>
  </si>
  <si>
    <t>Счет полож. коррект. стоимости займа, предоставленного другим банкам</t>
  </si>
  <si>
    <t>Счет отриц. коррект. стоимости займа, предоставленного другим банкам</t>
  </si>
  <si>
    <t>Специальные резервы (провизии) по займам и финансовому лизингу, предоставленным другим банкам</t>
  </si>
  <si>
    <t>Общие резервы (провизии) на покрытие убытков по вкладам, размещ. в других банках</t>
  </si>
  <si>
    <t>Начисленные доходы по коррсчетам</t>
  </si>
  <si>
    <t>Проср. вознаг. по вкладам, размещ. в других банках</t>
  </si>
  <si>
    <t>Начисл. дох. по вкладу, являющемуся обеспечением (заклад, гарантия, задаток) обязательств банка, кредитного товарищества и ипотечной компании</t>
  </si>
  <si>
    <t>Начисл. дох. по займам и финансовому лизингу, предост. другим банкам</t>
  </si>
  <si>
    <t>Проср. вознаг. по займам и финансовому лизингу, предост. другим банкам</t>
  </si>
  <si>
    <t>Общие резервы (провизии) на покрытие убытков по дебиторской задолженности, связанной с небанковской деятельностью</t>
  </si>
  <si>
    <t>Общие резервы (провизии) на покрытие убытков от прочей банковской деятельности</t>
  </si>
  <si>
    <t>Неаффин. драгметаллы</t>
  </si>
  <si>
    <t>Монеты, изготовленные из драгоценных металлов</t>
  </si>
  <si>
    <t>Начисл. дох. по аффин. драгметаллам, размещ. на металл. счетах</t>
  </si>
  <si>
    <t xml:space="preserve">Прочее просроченное вознаграждение </t>
  </si>
  <si>
    <t>Начисленные комиссионные доходы за услуги по реализации страховых полисов</t>
  </si>
  <si>
    <t>Начисленные комиссионные доходы за услуги по купле-продаже ценных бумаг</t>
  </si>
  <si>
    <t>Начисленные комиссионные доходы за услуги по купле-продаже иностранной валюты</t>
  </si>
  <si>
    <t>Начисленные комиссионные доходы по кастодиальной деятельности</t>
  </si>
  <si>
    <t>Начисленные комиссионные доходы за акцепт платежных документов</t>
  </si>
  <si>
    <t>Начисленные комиссионные доходы за услуги банка по документарным расчетам</t>
  </si>
  <si>
    <t>Начисленные комиссионные доходы за услуги по форфейтинговым операциям</t>
  </si>
  <si>
    <t>Начисленные комиссионные доходы за услуги по факторинговым операциям</t>
  </si>
  <si>
    <t>Просроченные комиссионные доходы за услуги по реализации страховых полисов</t>
  </si>
  <si>
    <t>Просроченные комиссионные доходы за услуги по купле-продаже ценных бумаг</t>
  </si>
  <si>
    <t>Операции "РЕПО" с ценными бумагами</t>
  </si>
  <si>
    <t>Начисленные расходы по вкладам до востребования других банков</t>
  </si>
  <si>
    <t>Начисленные расходы по займам и финансовому лизингу, полученным от других банков</t>
  </si>
  <si>
    <t>Hачисленные расходы по займам овернайт других банков</t>
  </si>
  <si>
    <t>Начисленные расходы по срочным вкладам других банков</t>
  </si>
  <si>
    <t>Дисконт по приобретенным прочим ценным бумагам (для продажи)</t>
  </si>
  <si>
    <t>Общие резервы (провизии) на покрытие убытков по дебиторской задолженности, связанной с банковской деятельностью</t>
  </si>
  <si>
    <t>Требования по операциям форвард</t>
  </si>
  <si>
    <t>ИТОГО АКТИВЫ</t>
  </si>
  <si>
    <t>Корреспондентские счета других банков</t>
  </si>
  <si>
    <t>Общие резервы (провизии) на покрытие убытков по условным обязательствам</t>
  </si>
  <si>
    <t>СОБСТВЕННЫЙ КАПИТАЛ:</t>
  </si>
  <si>
    <t>Наличность в банкоматах</t>
  </si>
  <si>
    <t xml:space="preserve">Монеты, изготовленные из драгоценных металлов, в кассе </t>
  </si>
  <si>
    <t>Деньги в дорожных чеках</t>
  </si>
  <si>
    <t>Вклады в НБРК (на одну ночь)</t>
  </si>
  <si>
    <t>Вклады до востребования в НБРК</t>
  </si>
  <si>
    <t>Срочные вклады в НБРК</t>
  </si>
  <si>
    <t>Обязательные резервы в НБРК</t>
  </si>
  <si>
    <t>Начисл. дох. по вкладам, размещ. в НБРК</t>
  </si>
  <si>
    <t>Долгосрочные вклады, размещенные в других банках</t>
  </si>
  <si>
    <t>Условные вклады, размещенные в других банках</t>
  </si>
  <si>
    <t>Счет полож. коррект. стоимости срочного вклада, размещенного в других банках</t>
  </si>
  <si>
    <t>Специальные резервы (провизии) на покрытие убытков по дебиторской задолженности, связанной с банковской деятельностью</t>
  </si>
  <si>
    <t>Требования по операциям спот</t>
  </si>
  <si>
    <t>Корреспондентские счета организаций, осуществляющих отдельные виды банковских операций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</si>
  <si>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</si>
  <si>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</si>
  <si>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</si>
  <si>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>Дебиторы по капитальным вложениям</t>
  </si>
  <si>
    <t>Прочие дебиторы по банковской деятельности</t>
  </si>
  <si>
    <t>Дебиторы по гарантиям</t>
  </si>
  <si>
    <t>Прочие дебиторы по небанковской деятельности</t>
  </si>
  <si>
    <t>Прочие транзитные счета</t>
  </si>
  <si>
    <t>Специальные резервы (провизии) на покрытие убытков по дебиторской задолженности, связанной с небанковской деятельностью</t>
  </si>
  <si>
    <t>Объявленный уставный капитал – привилегированные акции</t>
  </si>
  <si>
    <t>Нераспределенный чистый доход (непокрытый убыток) прошлых лет</t>
  </si>
  <si>
    <t xml:space="preserve">Нераспределенный чистый доход (непокрытый убыток) </t>
  </si>
  <si>
    <t>Специальные резервы (провизии) на покрытие убытков от прочей банковской деятельности</t>
  </si>
  <si>
    <t>ВСЕГО ОБЯЗАТЕЛЬСТВА</t>
  </si>
  <si>
    <t>ВСЕГО ОБЯЗАТЕЛЬСТВ И СОБСТВЕННОГО КАПИТАЛА:</t>
  </si>
  <si>
    <t>ОБЯЗАТЕЛЬСТВА И СОБСТВЕННЫЙ КАПИТАЛ:</t>
  </si>
  <si>
    <t>ОБЯЗАТЕЛЬСТВА: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</si>
  <si>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</si>
  <si>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</si>
  <si>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срочным вкладам клиентов</t>
  </si>
  <si>
    <t>Начисленные расходы по вкладу, являющемуся обеспечением (заклад, гарантия, задаток) обязательств клиентов</t>
  </si>
  <si>
    <t>Начисленные расходы по операциям "РЕПО" с ценными бумагами</t>
  </si>
  <si>
    <t>Предоплата вознаграждения по предоставленным займам</t>
  </si>
  <si>
    <t>Начисленные комиссионные расходы по услугам по карт-счетам клиентов</t>
  </si>
  <si>
    <t>Начисленные прочие комиссионные расходы</t>
  </si>
  <si>
    <t>Кредиторы по документарным расчетам</t>
  </si>
  <si>
    <t>Прочие кредиторы по банковской деятельности</t>
  </si>
  <si>
    <t>Прочие кредиторы по небанковской деятельности</t>
  </si>
  <si>
    <t>Специальные резервы (провизии) на покрытие убытков по условным обязательствам</t>
  </si>
  <si>
    <t>Обязательства по операциям спот</t>
  </si>
  <si>
    <t>Объявленный уставный капитал – простые акции</t>
  </si>
  <si>
    <t>Резервный капитал</t>
  </si>
  <si>
    <t>Деньги в дорожных чеках в пути</t>
  </si>
  <si>
    <t>Краткосрочные займы, предоставленные организациям, осуществляющим отдельные виды банковских операций</t>
  </si>
  <si>
    <t>Наличность в кассе</t>
  </si>
  <si>
    <t>Банкноты и монеты в пути</t>
  </si>
  <si>
    <t>Наличность в обменных пунктах</t>
  </si>
  <si>
    <t>Аффинированные драгоценные металлы, размещенные на металлических счетах</t>
  </si>
  <si>
    <t>Корреспондентский счет в Национальном банке Республики Казахстан</t>
  </si>
  <si>
    <t>Корреспондентские счета в других банках</t>
  </si>
  <si>
    <t>Счет отриц. коррект. стоимости срочного вклада, размещенного в других банках</t>
  </si>
  <si>
    <t>Счет полож. коррект. стоимости условного вклада, размещенного в других банках</t>
  </si>
  <si>
    <t>Счет отриц. коррект. стоимости условного вклада, размещенного в других банках</t>
  </si>
  <si>
    <t>Вклад, являющийся обеспечением (заклад, гарантия, задаток) обязательств банка, кредитного товарищества и ипотечной компании</t>
  </si>
  <si>
    <t>Займы овердрафт по корреспондентским счетам других банков</t>
  </si>
  <si>
    <t>Начисленные доходы по учтенным векселям</t>
  </si>
  <si>
    <t>Начисленные доходы по прочим операциям</t>
  </si>
  <si>
    <t>Расходы будущих периодов</t>
  </si>
  <si>
    <t>Начисленная неустойка (штраф, пеня)</t>
  </si>
  <si>
    <t>Вклад, являющийся обеспечением обязательств клиентов, относящийся к объекту обязательного коллективного гарантирования (страхования) вкладов (депозитов)</t>
  </si>
  <si>
    <t>Счет хранения денег, принятых в качестве обеспечения (заклад, задаток) обязательств клиентов</t>
  </si>
  <si>
    <t>Счета в аффинир. Драгметаллах</t>
  </si>
  <si>
    <t>Начисленные расходы по коррсчетам</t>
  </si>
  <si>
    <t>Начисленные расходы по АХД</t>
  </si>
  <si>
    <t>Выкупленные привилегированные  акции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</si>
  <si>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</si>
  <si>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>Условные вклады физических лиц, являющиеся объектом обязательного коллективного гарантирования (страхования) вкладов (депозитов)</t>
  </si>
  <si>
    <t>Дополнительный оплаченный капитал</t>
  </si>
  <si>
    <t>АКТИВЫ:</t>
  </si>
  <si>
    <t>Общие резервы (провизии) на покрытие убытков от кредитной деятельности</t>
  </si>
  <si>
    <t>Прочие инвестиции</t>
  </si>
  <si>
    <t xml:space="preserve">Прочие товарно-материальные запасы </t>
  </si>
  <si>
    <t>Земля, здания и сооружения</t>
  </si>
  <si>
    <t>Компьютерное оборудование</t>
  </si>
  <si>
    <t>Прочие основные средства</t>
  </si>
  <si>
    <t xml:space="preserve">Капитальные затраты по арендованным зданиям </t>
  </si>
  <si>
    <t>Транспортные средства</t>
  </si>
  <si>
    <t>Нематериальные активы</t>
  </si>
  <si>
    <t xml:space="preserve">Начисленная амортизация по зданиям и сооружениям 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</si>
  <si>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</si>
  <si>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</si>
  <si>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</si>
  <si>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</si>
  <si>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 xml:space="preserve">Начисленная амортизация по нематериальным активам </t>
  </si>
  <si>
    <t>Начисленные доходы по вкладам, размещенным в других банках</t>
  </si>
  <si>
    <t>Начисленные доходы по займам и финансовому лизингу, предоставленным орг-ям, осущ-м отд. виды банковских операций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</si>
  <si>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</si>
  <si>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</si>
  <si>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имеющимся в наличии для продажи</t>
  </si>
  <si>
    <t>Предоплата вознаграждения по полученным займам и вкладам</t>
  </si>
  <si>
    <t>Прочие предоплаты</t>
  </si>
  <si>
    <t>Начисленные комиссионные доходы за услуги по переводным операциям</t>
  </si>
  <si>
    <t>Начисленные комиссионные доходы за услуги по доверительным (трастовым) операциям</t>
  </si>
  <si>
    <t>Начисленные комиссионные доходы за услуги по выданным гарантиям</t>
  </si>
  <si>
    <t>Начисленные комиссионные доходы за услуги по приему вкладов, открытию и ведению банковских счетов клиентов</t>
  </si>
  <si>
    <t>Начисленные прочие комиссионные доходы</t>
  </si>
  <si>
    <t>Начисленные комиссионные доходы за услуги по кассовым операциям</t>
  </si>
  <si>
    <t>Просроченные комиссионные доходы за услуги по переводным операциям</t>
  </si>
  <si>
    <t>Просроченные комиссионные доходы за услуги по выданным гарантиям</t>
  </si>
  <si>
    <t>Просроченные прочие комиссионные доходы</t>
  </si>
  <si>
    <t>Просроченные комиссионные доходы по документарным расчетам</t>
  </si>
  <si>
    <t>Расчеты по налогам и другим обязательным платежам в бюджет</t>
  </si>
  <si>
    <t>Расчеты с работниками</t>
  </si>
  <si>
    <t>Дебиторы по документарным расчетам</t>
  </si>
  <si>
    <t>Краткосрочные займы, полученные от других банков</t>
  </si>
  <si>
    <t>Долгосрочные займы, полученные от других банков</t>
  </si>
  <si>
    <t>Краткосрочные вклады других банков (до одного месяца)</t>
  </si>
  <si>
    <t>Краткосрочные вклады других банков (до одного года)</t>
  </si>
  <si>
    <t>Вклады, привлеченные от других банков на одну ночь</t>
  </si>
  <si>
    <t>Текущие счета клиентов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</si>
  <si>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</si>
  <si>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клиентов</t>
  </si>
  <si>
    <t>Краткосрочные вклады клиентов</t>
  </si>
  <si>
    <t>Долгосрочные вклады клиентов</t>
  </si>
  <si>
    <t>Условные вклады клиентов</t>
  </si>
  <si>
    <t>Карт- счета клиентов</t>
  </si>
  <si>
    <t>Вклад, являющийся обеспечением (заклад, гарантия, задаток) обязательств клиентов</t>
  </si>
  <si>
    <t>Счет хранения указаний отправителя в соответствии с валютным законодательством Республики Казахстан</t>
  </si>
  <si>
    <t>Вклады, размещенные в других банках (на одну ночь)</t>
  </si>
  <si>
    <t xml:space="preserve">Вклады до востребования, размещенные в других банках </t>
  </si>
  <si>
    <t>Краткосрочные вклады, размещенные в других банках (до одного месяца)</t>
  </si>
  <si>
    <t>Краткосрочные вклады, размещенные в других банках (до одного года)</t>
  </si>
  <si>
    <t>Просроченная задолженность других банков по вкладам</t>
  </si>
  <si>
    <t>Специальные резервы (провизии) по вкладам, размещенным в других банках</t>
  </si>
  <si>
    <t>Долгосрочные займы, предоставленные организациям, осуществляющим отдельные виды банковских операций</t>
  </si>
  <si>
    <t>Займы овердрафт, предоставленные клиентам</t>
  </si>
  <si>
    <t>Счета по кредитным карточкам клиентов</t>
  </si>
  <si>
    <t>Учтенные векселя клиентов</t>
  </si>
  <si>
    <t xml:space="preserve">Факторинг клиентам </t>
  </si>
  <si>
    <t>Краткосрочные займы, предоставленные клиентам</t>
  </si>
  <si>
    <t>Долгосрочные займы, предоставленные клиентам</t>
  </si>
  <si>
    <t>Финансовый лизинг клиентам</t>
  </si>
  <si>
    <t>Просроченная задолженность клиентов по займам</t>
  </si>
  <si>
    <t>Специальные резервы (провизии) по займам и финансовому лизингу, предоставленным клиентам</t>
  </si>
  <si>
    <t>Дисконт по учтенным векселям</t>
  </si>
  <si>
    <t>Ценные бумаги, имеющиеся в наличии для продажи</t>
  </si>
  <si>
    <t>Премия по приобретенным прочим ценным бумагам</t>
  </si>
  <si>
    <t>Вознаграждение, начисленное предыдущими держателями по прочим ценным бумагам</t>
  </si>
  <si>
    <t>Счет положительной корректировки справедливой стоимости прочих ценных бумаг</t>
  </si>
  <si>
    <t>Счет отрицательной корректировки справедливой стоимости прочих ценных бумаг</t>
  </si>
  <si>
    <t>Просроченные комиссионные доходы за услуги по кассовым операциям</t>
  </si>
  <si>
    <t>Просроченные комиссионные доходы за услуги по факторинговым операциям</t>
  </si>
  <si>
    <t>Специальные резервы (провизии) по займам и финансовому лизингу, предоставленным орг-ям, осущ-м отд. виды банковских операций</t>
  </si>
  <si>
    <t>Строящиеся (устанавливаемые) основные средства</t>
  </si>
  <si>
    <t xml:space="preserve">Займы овернайт, полученные от других банков </t>
  </si>
  <si>
    <t>Начисленные комиссионные расходы по услугам по кастодиальной деятельности</t>
  </si>
  <si>
    <t>Дисконт по займам, предоставленным клиентам</t>
  </si>
  <si>
    <t>Доходы будущих периодов</t>
  </si>
  <si>
    <t>Расчеты с профессиональными участниками рынка ценных бумаг.</t>
  </si>
  <si>
    <t>Кредиторы по гарантиям</t>
  </si>
  <si>
    <t>Резервы переоценки стоимости финансовых активов, имеющихся в наличии для продажи</t>
  </si>
  <si>
    <t>(в тысячах тенге)</t>
  </si>
  <si>
    <t>Начисленные комиссионные расходы</t>
  </si>
  <si>
    <t>Резерв на отпускные выпла</t>
  </si>
  <si>
    <t>Долгосрочные активы, предназначенные для продажи</t>
  </si>
  <si>
    <t>ВСЕГО СОБСТВЕННЫЙ КАПИТАЛ:</t>
  </si>
  <si>
    <t>Премия по займам, предоставленным клиентам</t>
  </si>
  <si>
    <t>Прочие активы</t>
  </si>
  <si>
    <t xml:space="preserve">Денежные средства и их эквиваленты  </t>
  </si>
  <si>
    <t xml:space="preserve">Финансовые активы, имеющиеся в наличии для продажи </t>
  </si>
  <si>
    <t xml:space="preserve">Акционерный капитал </t>
  </si>
  <si>
    <t xml:space="preserve">Дополнительно оплаченный капитал </t>
  </si>
  <si>
    <t xml:space="preserve">Счета и депозиты банков и прочих финансовых учреждений </t>
  </si>
  <si>
    <t>Текущие счета и депозиты клиентов</t>
  </si>
  <si>
    <t>Кредиторская задолженность по сделкам «РЕПО»</t>
  </si>
  <si>
    <t xml:space="preserve">Прочие обязательства </t>
  </si>
  <si>
    <t>Кредиты, выданные клиентам</t>
  </si>
  <si>
    <t xml:space="preserve">Отложенный налоговый актив </t>
  </si>
  <si>
    <t>Дисконт по займам, предоставленным организациям, осуществляющим отдельные виды банковских операций</t>
  </si>
  <si>
    <t>Операции «обратное РЕПО» с ценными бумагами</t>
  </si>
  <si>
    <t>Начисленные доходы по операциям «обратное РЕПО» с ценными бумагами</t>
  </si>
  <si>
    <t>Начисленные расходы по вкладам до востребования клиентов</t>
  </si>
  <si>
    <t>Кредиты и авансы, выданные банкам и прочим финансовым институтам</t>
  </si>
  <si>
    <t>Резервы переоценки основных средств</t>
  </si>
  <si>
    <t>Начисленные расходы по прочим операциям</t>
  </si>
  <si>
    <t>(не аудированная)</t>
  </si>
  <si>
    <t>БУХГАЛТЕРСКИЙ БАЛАНС АО "БАНК АСТАНЫ"</t>
  </si>
  <si>
    <t>Долгосрочные вклады других банков</t>
  </si>
  <si>
    <t>Нераспределенная прибыль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</si>
  <si>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</si>
  <si>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Требования по операциям своп</t>
  </si>
  <si>
    <t>Основные средства и нематериальные активы</t>
  </si>
  <si>
    <t>Субординированные облигации</t>
  </si>
  <si>
    <t>Отложенное налоговое обязательство</t>
  </si>
  <si>
    <t>Резерв на покрытие общих банковских рисков</t>
  </si>
  <si>
    <t xml:space="preserve">Резерв по переоценке финансовых активов, имеющихся в наличии для продажи </t>
  </si>
  <si>
    <t>Резерв по переоценке земли и зданий</t>
  </si>
  <si>
    <t>исп. Дарибаева Н.А.</t>
  </si>
  <si>
    <t xml:space="preserve">На 1  января            2017 года </t>
  </si>
  <si>
    <t>ГЛАВНЫЙ БУХГАЛТЕР</t>
  </si>
  <si>
    <t>КУРМАНБАЕВА Ш.К.</t>
  </si>
  <si>
    <t xml:space="preserve">На 1  апреля         2017 года </t>
  </si>
  <si>
    <t>ПРЕДСЕДАТЕЛЬ ПРАВЛЕНИЯ</t>
  </si>
  <si>
    <t>МАЙЛИБАЕВ И.Е.</t>
  </si>
  <si>
    <t>ОТЧЕТ О ПРИБЫЛЯХ И УБЫТКАХ АО "БАНК АСТАНЫ"</t>
  </si>
  <si>
    <t>_____________________________________________________________________________________________</t>
  </si>
  <si>
    <t xml:space="preserve">На 1 апреля              2017 года </t>
  </si>
  <si>
    <t xml:space="preserve">На 1 апреля                  2016 года </t>
  </si>
  <si>
    <t>(неаудированная)</t>
  </si>
  <si>
    <t xml:space="preserve">Процентные доходы  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</si>
  <si>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</si>
  <si>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</si>
  <si>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</si>
  <si>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ценным бумагам, предназначенным для торговли</t>
  </si>
  <si>
    <t>Доходы по амортизации дисконта по приобретенным ценным бумагам, предназначенным для торговли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</si>
  <si>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</si>
  <si>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вкладам до востребования, размещенным в других банках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</si>
  <si>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</si>
  <si>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краткосрочным вкладам, размещенным в других банках (до одного года)</t>
  </si>
  <si>
    <t>Доходы, связанные с получением вознаграждения по долгосрочным вкладам, размещенным в других банках</t>
  </si>
  <si>
    <t>Доходы, связанные с получением вознаграждения по займам овердрафт,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</si>
  <si>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</si>
  <si>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краткосрочным займам, предоставленным орг-ям, осущ-м отд. виды банковских операций</t>
  </si>
  <si>
    <t>Доходы, связанные с получением вознаграждения по долгосрочным займам, предоставленным орг-ям, осущ-м отд. виды банковских операций</t>
  </si>
  <si>
    <t xml:space="preserve">Доходы по амортизации дисконта по займам, предоставленным организациям, осуществляющим отдельные виды банковских операций 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</si>
  <si>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</si>
  <si>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</si>
  <si>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учтенным векселям клиентов</t>
  </si>
  <si>
    <t>Доходы, связанные с получением вознаграждения по факторингу клиентам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</si>
  <si>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</si>
  <si>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</si>
  <si>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финансовому лизингу, предоставленному клиентам</t>
  </si>
  <si>
    <t>Доходы, связанные с получением вознаграждения по просроченной задолженности клиентов по займам</t>
  </si>
  <si>
    <t>Доходы по амортизации дисконта по займам, предоставленным клиентам</t>
  </si>
  <si>
    <t>Доходы, связанные с получением вознаграждения по приобретенным ценным бумагам</t>
  </si>
  <si>
    <t>Доходы по амортизации дисконта по приобретенным ценным бумагам</t>
  </si>
  <si>
    <t>Доходы, связанные с получением вознаграждения по ценным бумагам, имеющимся в наличии для продажи</t>
  </si>
  <si>
    <t>Доходы по амортизации дисконта по приобретенным прочим ценным бумагам</t>
  </si>
  <si>
    <t>Доходы по амортизации премии по выпущенным в обращение ценным бумагам</t>
  </si>
  <si>
    <t>Доходы, связанные с получением вознаграждения по операциям "обратное РЕПО" с ценными бумагами</t>
  </si>
  <si>
    <t>Расходы по амортизации премии по приобретенным прочим ценным бумагам</t>
  </si>
  <si>
    <t>Расходы по амортизации дисконта по выпущенным в обращение ценным бумагам</t>
  </si>
  <si>
    <t>Расходы по амортизации премии по займам, предоставленным клиентам</t>
  </si>
  <si>
    <t>Расходы по амортизации премии по приобретенным ценным бумагам, предназначенным для торговли</t>
  </si>
  <si>
    <t>Процентные расходы</t>
  </si>
  <si>
    <t>Расходы, связанные с выплатой вознаграждения по корреспондентским счетам других банков</t>
  </si>
  <si>
    <t>Расходы, связанные с выплатой вознаграждения по корреспондентским счетам организации, осущ-ей отд. виды банковских операций</t>
  </si>
  <si>
    <t>Расходы, связанные с выплатой вознаграждения по краткосрочным займам, полученным от Правительства и местных органов власти РК</t>
  </si>
  <si>
    <t>Расходы, связанные с выплатой вознаграждения по долгосрочным займам, полученным от Правительства и местных органов власти РК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</si>
  <si>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</si>
  <si>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</si>
  <si>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вознагражд-я по краткосрочным займам, получ-м от организаций, осущ-х отд. виды банковских операций</t>
  </si>
  <si>
    <t>Расходы, связанные с выплатой вознаграждения по долгосрочным займам, полученным от орг-ий, осущ-х отд. виды банковских операций</t>
  </si>
  <si>
    <t>Другие расходы, связанные с выплатой вознаграждения по операциям с другими банками</t>
  </si>
  <si>
    <t>Комиссионное вознаграждение по займам, полученным от других банков</t>
  </si>
  <si>
    <t>Расходы, связанные с выплатой вознаграждения по займам овернайт Национального Банка Республики Казахстан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</si>
  <si>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</si>
  <si>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срочным вкладам Национального Банка Республики Казахстан</t>
  </si>
  <si>
    <t>Расходы, связанные с выплатой вознаграждения по вкладам до востребования других банков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</si>
  <si>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</si>
  <si>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</si>
  <si>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</si>
  <si>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текущим счетам клиентов</t>
  </si>
  <si>
    <t>Расходы, связанные с выплатой вознаграждения по вкладам до востребования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</si>
  <si>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</si>
  <si>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</si>
  <si>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</si>
  <si>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</si>
  <si>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Расходы, связанные с выплатой вознаграждения вкладу, являющемуся обеспечением (заклад, гарантия, задаток) обязательств клиентов</t>
  </si>
  <si>
    <t>Расходы, связанные с выплатой вознаграждения по операциям "РЕПО" с ценными бумагами</t>
  </si>
  <si>
    <t>Расходы, связанные с выплатой вознаграждения по выпущенным в обращение облигациям</t>
  </si>
  <si>
    <t>Расходы, связанные с выплатой вознаграждения по выпущенным в обращение прочим ценным бумагам</t>
  </si>
  <si>
    <t>Расходы, связанные с выплатой вознаграждения по субординированному долгу со сроком погашения менее пяти лет</t>
  </si>
  <si>
    <t>Расходы, связанные с выплатой вознаграждения по субординированному долгу со сроком погашения более пяти лет</t>
  </si>
  <si>
    <t>ЧИСТЫЙ ПРОЦЕНТНЫЙ ДОХОД</t>
  </si>
  <si>
    <t>Комиссионные доходы</t>
  </si>
  <si>
    <t>Комиссионные доходы за услуги по переводным операциям</t>
  </si>
  <si>
    <t>Комиссионные доходы за услуги по реализации страховых полисов</t>
  </si>
  <si>
    <t>Комиссионные доходы за услуги по купле-продаже ценных бумаг</t>
  </si>
  <si>
    <t>Комиссионные доходы за услуги по купле-продаже иностранной валюты</t>
  </si>
  <si>
    <t>Комиссионные доходы за услуги по доверительным (трастовым) операциям</t>
  </si>
  <si>
    <t>Комиссионные доходы за услуги по выдаче гарантий</t>
  </si>
  <si>
    <t>Комиссионные доходы за услуги по приему вкладов, открытию и ведению банковских счетов клиентов</t>
  </si>
  <si>
    <t>Комиссионное вознаграждение по займам, предоставленным клиентам</t>
  </si>
  <si>
    <t>Прочие комиссионные доходы</t>
  </si>
  <si>
    <t>Комиссионные доходы от кастодиальной деятельности</t>
  </si>
  <si>
    <t>Комиссионные доходы за услуги по кассовым операциям</t>
  </si>
  <si>
    <t>Комиссионные доходы за услуги по факторинговым операциям</t>
  </si>
  <si>
    <t>Комиссионные доходы за услуги по сейфовым операциям</t>
  </si>
  <si>
    <t>Комиссионные доходы по документарным расчетам</t>
  </si>
  <si>
    <t>Комиссионные расходы</t>
  </si>
  <si>
    <t>Комисс вознагр по принят вкладам</t>
  </si>
  <si>
    <t>Комиссионные расходы по полученным услугам по переводным операциям</t>
  </si>
  <si>
    <t>Комиссионные расходы по полученным агентским услугам</t>
  </si>
  <si>
    <t>Комиссионные расходы по полученным услугам по купле-продаже ценных бумаг</t>
  </si>
  <si>
    <t>Комиссионные расходы по полученным услугам по купле-продаже иностранной валюты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</si>
  <si>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</si>
  <si>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</si>
  <si>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 xml:space="preserve">Прочие комиссионные расходы </t>
  </si>
  <si>
    <t>Комиссионные расходы по кастодиальной деятельности</t>
  </si>
  <si>
    <t>ЧИСТЫЙ КОМИССИОННЫЙ ДОХОД</t>
  </si>
  <si>
    <t>Чистая прибыль по операциям с иностранной валютой</t>
  </si>
  <si>
    <t>Доходы по купле-продаже иностранной валюты</t>
  </si>
  <si>
    <t>Нереализованный доход от переоценки операций своп</t>
  </si>
  <si>
    <t>Нереализованный расход от переоценки операций своп</t>
  </si>
  <si>
    <t>Расходы по купле-продаже иностранной валюты</t>
  </si>
  <si>
    <t>Реализованные расходы от переоценки иностранной валюты</t>
  </si>
  <si>
    <t>Доход от переоценки иностранной валюты</t>
  </si>
  <si>
    <t>Доход от переоценки займов в тенге с фиксацией валютного эквивалента займов</t>
  </si>
  <si>
    <t>Реализованные доходы от переоценки иностранной валюты</t>
  </si>
  <si>
    <t>Реализованные доходы от прочей переоценки</t>
  </si>
  <si>
    <t>Расход от переоценки иностранной валюты</t>
  </si>
  <si>
    <t>Расход от переоценки займов в тенге с фиксацией валютного эквивалента займов</t>
  </si>
  <si>
    <t>Расход от прочей переоценки</t>
  </si>
  <si>
    <t>Чистая прибыль по операциям с торговыми ценными бумагами</t>
  </si>
  <si>
    <t xml:space="preserve">Доходы по купле-продаже ценных бумаг </t>
  </si>
  <si>
    <t>Доход от изменения стоимости ценных бумаг, предназначенных для торговли и имеющихся в наличии для продажи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</si>
  <si>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</si>
  <si>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Доходы по операциям своп</t>
  </si>
  <si>
    <t>Доходы по операциям форвард</t>
  </si>
  <si>
    <t>Расходы по операциям форвард</t>
  </si>
  <si>
    <t>Расходы по операциям спот</t>
  </si>
  <si>
    <t>Расходы по операциям своп</t>
  </si>
  <si>
    <t>Нереализованный расход от переоценки форвардных операций по иностранной валюте</t>
  </si>
  <si>
    <t>Нереализованный доход от переоценки форвардный операций в иностранной валюте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</si>
  <si>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</si>
  <si>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Расходы по купле-продаже ценных бумаг</t>
  </si>
  <si>
    <t xml:space="preserve">Прочие операционные доходы/(расходы), нетто </t>
  </si>
  <si>
    <t>Доходы от реализации основных средств и нематериальных активов</t>
  </si>
  <si>
    <t>Неустойка (штраф, пеня)</t>
  </si>
  <si>
    <t>Расход от изменения стоимости ценных бумаг, предназначенных для торговли и имеющихся в наличии для продажи</t>
  </si>
  <si>
    <t>Расходы от обесценения основных средств</t>
  </si>
  <si>
    <t>Расходы от реализации основных средств и нематериальных активов</t>
  </si>
  <si>
    <t xml:space="preserve">Прочие доходы от банковской деятельности </t>
  </si>
  <si>
    <t>Прочие доходы от небанковской деятельности</t>
  </si>
  <si>
    <t>Доходы прошлых периодов, связанные с банковской деятельностью, выявленные в отчетном периоде</t>
  </si>
  <si>
    <t>Прочие расходы от банковской деятельности</t>
  </si>
  <si>
    <t>Прочие расходы от небанковской деятельности</t>
  </si>
  <si>
    <t>Убытки прошлых периодов, связанные с банковской деятельностью, выявленные в отчетном периоде</t>
  </si>
  <si>
    <t>ОПЕРАЦИОННЫЕ ДОХОДЫ</t>
  </si>
  <si>
    <t xml:space="preserve">Убытки от обесценения </t>
  </si>
  <si>
    <t>Ассигнования на специальные резервы (провизии) по займам и финансовому лизингу, предоставленным клиентам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</si>
  <si>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</si>
  <si>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Доходы от восстановления резервов (провизий), созданных по вкладам, размещенным в других банках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</si>
  <si>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</si>
  <si>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</si>
  <si>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Ассигнования на  резервы (провизии) по вкладам, размещенным в других банках</t>
  </si>
  <si>
    <t>Ассигнования на резервы (провизии) по дебиторской задолженности, связанной с банковской деятельностью</t>
  </si>
  <si>
    <t>Ассигнования на специальные резервы (провизии) по дебиторской задолженности, связанной с не связанной с основной деятельностью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</si>
  <si>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</si>
  <si>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</si>
  <si>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условным обязательствам</t>
  </si>
  <si>
    <t>Ассигнования на резервы (провизии) по условным обязательствам</t>
  </si>
  <si>
    <t xml:space="preserve">Затраты на персонал </t>
  </si>
  <si>
    <t xml:space="preserve">Расходы по оплате труда </t>
  </si>
  <si>
    <t>Прочие выплаты</t>
  </si>
  <si>
    <t>Социальный налог</t>
  </si>
  <si>
    <t>Прочие общие административные расходы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</si>
  <si>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</si>
  <si>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</si>
  <si>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</si>
  <si>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</si>
  <si>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</si>
  <si>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</si>
  <si>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</si>
  <si>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</si>
  <si>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</si>
  <si>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</si>
  <si>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</si>
  <si>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</si>
  <si>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Налог на добавленную стоимость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</si>
  <si>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</si>
  <si>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</si>
  <si>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</si>
  <si>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</si>
  <si>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налоги, сборы и обязательные платежи в бюджет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</si>
  <si>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</si>
  <si>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</si>
  <si>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</si>
  <si>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</si>
  <si>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</si>
  <si>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</si>
  <si>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в виде взносов в акционерное общество "Казахстанский фонд гарантирования депозитов"</t>
  </si>
  <si>
    <t>Расходы по аренде</t>
  </si>
  <si>
    <t>ПРИБЫЛЬ ДО НАЛОГООБЛОЖЕНИЯ</t>
  </si>
  <si>
    <t xml:space="preserve">Экономия по подоходному налогу  </t>
  </si>
  <si>
    <t>ПРИБЫЛЬ ЗА ПЕРИОД</t>
  </si>
  <si>
    <t>ПРОЧИЙ СОВОКУПНЫЙ ДОХОД, ЗА ВЫЧЕТОМ ПОДОХОДНОГО НАЛОГА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</si>
  <si>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</si>
  <si>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</si>
  <si>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Резерв по переоценке основных средств и нематериальных активов:</t>
  </si>
  <si>
    <t>ПРОЧИЙ СОВОКУПНЫЙ ДОХОД ЗА ПЕРИОД, ЗА ВЫЧЕТОМ ПОДОХОДНОГО НАЛОГА</t>
  </si>
  <si>
    <t>ИТОГО СОВОКУПНОГО ДОХОДА ЗА ПЕРИОД</t>
  </si>
  <si>
    <t>исп. Дарибаева Н.</t>
  </si>
  <si>
    <t>АО "Банк  Астаны"</t>
  </si>
  <si>
    <t>Отчет о движении денежных средств  на 01 апреля 2017 г.</t>
  </si>
  <si>
    <t>на 01.04.2017</t>
  </si>
  <si>
    <t>на 01.04.2016</t>
  </si>
  <si>
    <t>тыс. тенге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</si>
  <si>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</si>
  <si>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</si>
  <si>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</si>
  <si>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</si>
  <si>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</si>
  <si>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Чистые поступления от операций с иностранной валютой</t>
  </si>
  <si>
    <t>Чистые поступления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</si>
  <si>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поступления/(выплаты) </t>
  </si>
  <si>
    <t>Выплаты персоналу</t>
  </si>
  <si>
    <t>Прочие общие административные платежи</t>
  </si>
  <si>
    <t>(Увеличение)/уменьшение операционных активов</t>
  </si>
  <si>
    <t>Увеличение/(уменьшение) операционных обязательств</t>
  </si>
  <si>
    <t>Счета и депозиты банков и прочих финансовых учреждений</t>
  </si>
  <si>
    <t>Кредиторская задолженность по сделкам «репо»</t>
  </si>
  <si>
    <t>Прочие обязательства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</si>
  <si>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</si>
  <si>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</si>
  <si>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</si>
  <si>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</si>
  <si>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</si>
  <si>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Выбытие и погашения финансовых активов, имеющихся в наличии для продажи</t>
  </si>
  <si>
    <t xml:space="preserve">Приобретения основных средств и нематериальных активов </t>
  </si>
  <si>
    <t>Выбытие основных средств и нематериальных активов</t>
  </si>
  <si>
    <t>Переоценка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</si>
  <si>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</si>
  <si>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</si>
  <si>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Поступления от предоплаченного взноса в капитал</t>
  </si>
  <si>
    <t>Поступление от выпуска акций</t>
  </si>
  <si>
    <t>Поступления от размещения субординированных облигаций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</si>
  <si>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</si>
  <si>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</si>
  <si>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</si>
  <si>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</si>
  <si>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</si>
  <si>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исполнитель:  Дарибаева Н.</t>
  </si>
  <si>
    <t xml:space="preserve"> ОТЧЕТ ОБ ИЗМЕНЕНИЯХ В СОБСТВЕННОМ КАПИТАЛЕ  НА 01 АПРЕЛЯ 2016 ГОДА</t>
  </si>
  <si>
    <t xml:space="preserve"> АО "Банк Астаны"</t>
  </si>
  <si>
    <t>(НЕ АУДИРОВАНО)</t>
  </si>
  <si>
    <t>(в тысячах казахстанских тенге)</t>
  </si>
  <si>
    <t>Акционерный капитал</t>
  </si>
  <si>
    <t>Дополнительно оплаченный капитал</t>
  </si>
  <si>
    <t>Резервы по переоценке финансовых активов, имеющихся в наличии для продажи</t>
  </si>
  <si>
    <t>Всего</t>
  </si>
  <si>
    <t>Остаток по состоянию на 01 января 2016 года</t>
  </si>
  <si>
    <t>Всего совокупного дохода</t>
  </si>
  <si>
    <t>Прибыль за период</t>
  </si>
  <si>
    <t>Прочий совокупный доход</t>
  </si>
  <si>
    <t>Чистое изменение справедливой стоимости финансовых активов, имеющиеся в наличии для продажи</t>
  </si>
  <si>
    <t>Всего прочего совокупного дохода</t>
  </si>
  <si>
    <t>Всего совокупный доход за год</t>
  </si>
  <si>
    <t>Операции с собственниками, отраженные непосредственно в составе капитала</t>
  </si>
  <si>
    <t>Выпуск акций</t>
  </si>
  <si>
    <t>Распределение в состав резервов</t>
  </si>
  <si>
    <t>Всего операций с собственниками</t>
  </si>
  <si>
    <t>Остаток на 01 апреля 2016 года</t>
  </si>
  <si>
    <t xml:space="preserve"> ОТЧЕТ ОБ ИЗМЕНЕНИЯХ В СОБСТВЕННОМ КАПИТАЛЕ  НА 01 АПРЕЛЯ 2017 ГОДА</t>
  </si>
  <si>
    <t>Резервы на покрытие общего банковского риска</t>
  </si>
  <si>
    <t>Остаток по состоянию на 01 января 2017 года</t>
  </si>
  <si>
    <t>Амортизация переоценки резерва основных средств</t>
  </si>
  <si>
    <t>Остаток на 01 апреля 2017 года</t>
  </si>
  <si>
    <t>Председатель Правления</t>
  </si>
  <si>
    <t>Майлибаев И.Е.</t>
  </si>
  <si>
    <t>Главный бухгалтер</t>
  </si>
  <si>
    <t>Курманбаева Ш.К.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</si>
</sst>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164" formatCode="_(* #,##0.00_);_(* \(#,##0.00\);_(* &quot;-&quot;??_);_(@_)"/>
    <numFmt numFmtId="165" formatCode="_ * #,##0.00_ ;_ * \-#,##0.00_ ;_ * &quot;-&quot;??_ ;_ @_ "/>
    <numFmt numFmtId="166" formatCode="#,##0_р_.;\(#,##0\)"/>
    <numFmt numFmtId="167" formatCode="_(* #,##0_);_(* \(#,##0\);_(* &quot;-&quot;??_);_(@_)"/>
    <numFmt numFmtId="168" formatCode="_-* #,##0.00_-;\-* #,##0.00_-;_-* &quot;-&quot;??_-;_-@_-"/>
  </numFmts>
  <fonts count="6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18"/>
      <name val="Times New Roman Cyr"/>
      <family val="1"/>
      <charset val="204"/>
    </font>
    <font>
      <b/>
      <sz val="11"/>
      <color indexed="18"/>
      <name val="Times New Roman Cyr"/>
      <family val="1"/>
      <charset val="204"/>
    </font>
    <font>
      <b/>
      <sz val="14"/>
      <color indexed="18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6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color indexed="18"/>
      <name val="Times New Roman Cyr"/>
      <family val="1"/>
      <charset val="204"/>
    </font>
    <font>
      <sz val="11"/>
      <name val="Calibri"/>
      <family val="2"/>
      <charset val="204"/>
    </font>
    <font>
      <b/>
      <sz val="11"/>
      <color indexed="1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000080"/>
      <name val="Times New Roman"/>
      <family val="1"/>
      <charset val="204"/>
    </font>
    <font>
      <sz val="11"/>
      <color theme="9" tint="-0.249977111117893"/>
      <name val="Times New Roman Cyr"/>
      <family val="1"/>
      <charset val="204"/>
    </font>
    <font>
      <b/>
      <sz val="11"/>
      <color theme="9" tint="-0.249977111117893"/>
      <name val="Times New Roman Cyr"/>
      <family val="1"/>
      <charset val="204"/>
    </font>
    <font>
      <sz val="10"/>
      <color theme="9" tint="-0.249977111117893"/>
      <name val="Arial Cyr"/>
      <charset val="204"/>
    </font>
    <font>
      <sz val="11"/>
      <color theme="0"/>
      <name val="Times New Roman Cyr"/>
      <family val="1"/>
      <charset val="204"/>
    </font>
    <font>
      <b/>
      <sz val="10"/>
      <color indexed="18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indexed="18"/>
      <name val="Times New Roman Cyr"/>
      <charset val="204"/>
    </font>
    <font>
      <b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9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8">
    <xf numFmtId="0" fontId="0" fillId="0" borderId="0"/>
    <xf numFmtId="164" fontId="1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7" applyNumberFormat="0" applyAlignment="0" applyProtection="0"/>
    <xf numFmtId="0" fontId="37" fillId="8" borderId="8" applyNumberFormat="0" applyAlignment="0" applyProtection="0"/>
    <xf numFmtId="0" fontId="38" fillId="8" borderId="7" applyNumberFormat="0" applyAlignment="0" applyProtection="0"/>
    <xf numFmtId="0" fontId="39" fillId="0" borderId="9" applyNumberFormat="0" applyFill="0" applyAlignment="0" applyProtection="0"/>
    <xf numFmtId="0" fontId="40" fillId="9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0" borderId="0"/>
    <xf numFmtId="0" fontId="6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6" fillId="0" borderId="0"/>
    <xf numFmtId="0" fontId="1" fillId="0" borderId="0"/>
    <xf numFmtId="0" fontId="18" fillId="0" borderId="0"/>
    <xf numFmtId="168" fontId="15" fillId="0" borderId="0" applyFont="0" applyFill="0" applyBorder="0" applyAlignment="0" applyProtection="0"/>
  </cellStyleXfs>
  <cellXfs count="192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41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wrapText="1"/>
    </xf>
    <xf numFmtId="3" fontId="24" fillId="0" borderId="0" xfId="0" applyNumberFormat="1" applyFont="1" applyFill="1" applyBorder="1" applyAlignment="1">
      <alignment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3" fontId="21" fillId="0" borderId="2" xfId="0" applyNumberFormat="1" applyFont="1" applyFill="1" applyBorder="1" applyAlignment="1">
      <alignment horizontal="right" wrapText="1"/>
    </xf>
    <xf numFmtId="3" fontId="21" fillId="0" borderId="3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right" wrapText="1"/>
    </xf>
    <xf numFmtId="49" fontId="28" fillId="0" borderId="0" xfId="0" applyNumberFormat="1" applyFont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1" fillId="0" borderId="0" xfId="0" applyFont="1" applyBorder="1" applyAlignment="1"/>
    <xf numFmtId="3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vertical="top"/>
    </xf>
    <xf numFmtId="3" fontId="24" fillId="3" borderId="0" xfId="0" applyNumberFormat="1" applyFont="1" applyFill="1" applyBorder="1" applyAlignment="1">
      <alignment wrapText="1"/>
    </xf>
    <xf numFmtId="3" fontId="24" fillId="35" borderId="0" xfId="0" applyNumberFormat="1" applyFont="1" applyFill="1" applyBorder="1" applyAlignment="1">
      <alignment wrapText="1"/>
    </xf>
    <xf numFmtId="3" fontId="8" fillId="0" borderId="0" xfId="0" applyNumberFormat="1" applyFont="1" applyAlignment="1">
      <alignment vertical="top" wrapText="1"/>
    </xf>
    <xf numFmtId="0" fontId="47" fillId="0" borderId="0" xfId="0" applyFont="1" applyBorder="1" applyAlignment="1">
      <alignment horizontal="left" vertical="top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/>
    <xf numFmtId="3" fontId="10" fillId="0" borderId="0" xfId="0" applyNumberFormat="1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left" wrapText="1"/>
    </xf>
    <xf numFmtId="1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wrapText="1"/>
    </xf>
    <xf numFmtId="1" fontId="51" fillId="0" borderId="1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Fill="1" applyBorder="1" applyAlignment="1">
      <alignment horizontal="right" vertical="center" wrapText="1"/>
    </xf>
    <xf numFmtId="1" fontId="48" fillId="0" borderId="0" xfId="0" applyNumberFormat="1" applyFont="1" applyFill="1" applyBorder="1" applyAlignment="1">
      <alignment horizontal="left" wrapText="1"/>
    </xf>
    <xf numFmtId="0" fontId="49" fillId="0" borderId="0" xfId="0" applyFont="1" applyFill="1" applyBorder="1" applyAlignment="1"/>
    <xf numFmtId="0" fontId="49" fillId="0" borderId="0" xfId="0" applyFont="1" applyFill="1" applyBorder="1" applyAlignment="1">
      <alignment wrapText="1"/>
    </xf>
    <xf numFmtId="3" fontId="49" fillId="0" borderId="0" xfId="0" applyNumberFormat="1" applyFont="1" applyFill="1" applyBorder="1" applyAlignment="1"/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wrapText="1"/>
    </xf>
    <xf numFmtId="3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166" fontId="49" fillId="0" borderId="0" xfId="0" applyNumberFormat="1" applyFont="1" applyFill="1" applyBorder="1" applyAlignment="1"/>
    <xf numFmtId="3" fontId="48" fillId="0" borderId="3" xfId="0" applyNumberFormat="1" applyFont="1" applyFill="1" applyBorder="1" applyAlignment="1"/>
    <xf numFmtId="3" fontId="48" fillId="0" borderId="0" xfId="0" applyNumberFormat="1" applyFont="1" applyFill="1" applyBorder="1" applyAlignment="1"/>
    <xf numFmtId="3" fontId="49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wrapText="1"/>
    </xf>
    <xf numFmtId="41" fontId="49" fillId="0" borderId="0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/>
    <xf numFmtId="166" fontId="49" fillId="0" borderId="1" xfId="0" applyNumberFormat="1" applyFont="1" applyFill="1" applyBorder="1" applyAlignment="1"/>
    <xf numFmtId="3" fontId="48" fillId="0" borderId="2" xfId="0" applyNumberFormat="1" applyFont="1" applyFill="1" applyBorder="1" applyAlignment="1"/>
    <xf numFmtId="3" fontId="49" fillId="0" borderId="0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horizontal="center" vertical="center"/>
    </xf>
    <xf numFmtId="3" fontId="48" fillId="0" borderId="3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166" fontId="48" fillId="0" borderId="3" xfId="0" applyNumberFormat="1" applyFont="1" applyFill="1" applyBorder="1" applyAlignment="1">
      <alignment vertical="center"/>
    </xf>
    <xf numFmtId="3" fontId="48" fillId="0" borderId="2" xfId="0" applyNumberFormat="1" applyFont="1" applyFill="1" applyBorder="1" applyAlignment="1">
      <alignment vertical="center"/>
    </xf>
    <xf numFmtId="166" fontId="48" fillId="0" borderId="2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right" wrapText="1"/>
    </xf>
    <xf numFmtId="0" fontId="53" fillId="0" borderId="0" xfId="0" applyFont="1" applyFill="1" applyBorder="1" applyAlignment="1"/>
    <xf numFmtId="0" fontId="54" fillId="0" borderId="0" xfId="154" applyFont="1" applyAlignment="1">
      <alignment wrapText="1"/>
    </xf>
    <xf numFmtId="0" fontId="54" fillId="0" borderId="0" xfId="154" applyFont="1" applyFill="1" applyAlignment="1">
      <alignment wrapText="1"/>
    </xf>
    <xf numFmtId="0" fontId="1" fillId="0" borderId="0" xfId="155"/>
    <xf numFmtId="14" fontId="56" fillId="0" borderId="0" xfId="156" applyNumberFormat="1" applyFont="1" applyFill="1" applyBorder="1" applyAlignment="1">
      <alignment horizontal="center"/>
    </xf>
    <xf numFmtId="0" fontId="55" fillId="0" borderId="14" xfId="155" applyFont="1" applyBorder="1" applyAlignment="1">
      <alignment horizontal="center" wrapText="1"/>
    </xf>
    <xf numFmtId="0" fontId="55" fillId="0" borderId="14" xfId="155" applyFont="1" applyFill="1" applyBorder="1" applyAlignment="1">
      <alignment horizontal="center" wrapText="1"/>
    </xf>
    <xf numFmtId="0" fontId="55" fillId="0" borderId="0" xfId="155" applyFont="1" applyAlignment="1">
      <alignment wrapText="1"/>
    </xf>
    <xf numFmtId="0" fontId="55" fillId="0" borderId="0" xfId="155" applyFont="1" applyAlignment="1">
      <alignment horizontal="right" wrapText="1"/>
    </xf>
    <xf numFmtId="0" fontId="55" fillId="0" borderId="0" xfId="155" applyFont="1" applyFill="1" applyAlignment="1">
      <alignment horizontal="right" wrapText="1"/>
    </xf>
    <xf numFmtId="0" fontId="57" fillId="0" borderId="0" xfId="155" applyFont="1" applyAlignment="1">
      <alignment wrapText="1"/>
    </xf>
    <xf numFmtId="167" fontId="58" fillId="0" borderId="0" xfId="155" applyNumberFormat="1" applyFont="1"/>
    <xf numFmtId="167" fontId="1" fillId="0" borderId="0" xfId="155" applyNumberFormat="1"/>
    <xf numFmtId="167" fontId="58" fillId="0" borderId="1" xfId="155" applyNumberFormat="1" applyFont="1" applyBorder="1"/>
    <xf numFmtId="167" fontId="56" fillId="0" borderId="0" xfId="155" applyNumberFormat="1" applyFont="1"/>
    <xf numFmtId="167" fontId="55" fillId="0" borderId="0" xfId="155" applyNumberFormat="1" applyFont="1" applyAlignment="1">
      <alignment wrapText="1"/>
    </xf>
    <xf numFmtId="167" fontId="56" fillId="0" borderId="0" xfId="155" applyNumberFormat="1" applyFont="1" applyFill="1"/>
    <xf numFmtId="0" fontId="1" fillId="0" borderId="0" xfId="155" applyFont="1"/>
    <xf numFmtId="167" fontId="1" fillId="0" borderId="0" xfId="155" applyNumberFormat="1" applyFont="1"/>
    <xf numFmtId="0" fontId="55" fillId="0" borderId="0" xfId="155" applyFont="1" applyFill="1" applyAlignment="1">
      <alignment wrapText="1"/>
    </xf>
    <xf numFmtId="167" fontId="56" fillId="0" borderId="0" xfId="155" applyNumberFormat="1" applyFont="1" applyBorder="1"/>
    <xf numFmtId="167" fontId="56" fillId="0" borderId="0" xfId="155" applyNumberFormat="1" applyFont="1" applyFill="1" applyBorder="1"/>
    <xf numFmtId="167" fontId="58" fillId="0" borderId="0" xfId="155" applyNumberFormat="1" applyFont="1" applyBorder="1"/>
    <xf numFmtId="167" fontId="56" fillId="0" borderId="3" xfId="155" applyNumberFormat="1" applyFont="1" applyBorder="1" applyAlignment="1">
      <alignment horizontal="right"/>
    </xf>
    <xf numFmtId="167" fontId="56" fillId="0" borderId="2" xfId="155" applyNumberFormat="1" applyFont="1" applyBorder="1"/>
    <xf numFmtId="167" fontId="59" fillId="0" borderId="0" xfId="155" applyNumberFormat="1" applyFont="1"/>
    <xf numFmtId="167" fontId="60" fillId="0" borderId="0" xfId="155" applyNumberFormat="1" applyFont="1"/>
    <xf numFmtId="167" fontId="59" fillId="0" borderId="0" xfId="155" applyNumberFormat="1" applyFont="1" applyFill="1"/>
    <xf numFmtId="167" fontId="1" fillId="0" borderId="0" xfId="155" applyNumberFormat="1" applyFill="1"/>
    <xf numFmtId="167" fontId="61" fillId="0" borderId="0" xfId="155" applyNumberFormat="1" applyFont="1"/>
    <xf numFmtId="0" fontId="1" fillId="0" borderId="0" xfId="155" applyFill="1"/>
    <xf numFmtId="167" fontId="61" fillId="0" borderId="0" xfId="157" applyNumberFormat="1" applyFont="1" applyFill="1" applyBorder="1" applyAlignment="1">
      <alignment horizontal="left"/>
    </xf>
    <xf numFmtId="167" fontId="61" fillId="0" borderId="0" xfId="155" applyNumberFormat="1" applyFont="1" applyFill="1"/>
    <xf numFmtId="0" fontId="49" fillId="0" borderId="0" xfId="155" applyFont="1" applyBorder="1" applyAlignment="1">
      <alignment wrapText="1"/>
    </xf>
    <xf numFmtId="0" fontId="49" fillId="0" borderId="0" xfId="155" applyFont="1" applyBorder="1" applyAlignment="1"/>
    <xf numFmtId="0" fontId="49" fillId="0" borderId="0" xfId="155" applyFont="1" applyFill="1" applyBorder="1" applyAlignment="1">
      <alignment horizontal="left"/>
    </xf>
    <xf numFmtId="0" fontId="49" fillId="0" borderId="0" xfId="155" applyFont="1" applyFill="1" applyBorder="1" applyAlignment="1">
      <alignment horizontal="right" wrapText="1"/>
    </xf>
    <xf numFmtId="0" fontId="49" fillId="0" borderId="0" xfId="155" applyFont="1" applyFill="1" applyBorder="1" applyAlignment="1"/>
    <xf numFmtId="0" fontId="53" fillId="0" borderId="0" xfId="155" applyFont="1" applyBorder="1" applyAlignment="1"/>
    <xf numFmtId="0" fontId="54" fillId="0" borderId="0" xfId="17" applyFont="1" applyFill="1"/>
    <xf numFmtId="0" fontId="62" fillId="0" borderId="0" xfId="155" applyFont="1" applyFill="1"/>
    <xf numFmtId="0" fontId="54" fillId="0" borderId="0" xfId="17" applyFont="1" applyFill="1" applyAlignment="1">
      <alignment horizontal="left"/>
    </xf>
    <xf numFmtId="0" fontId="63" fillId="0" borderId="0" xfId="17" applyFont="1" applyFill="1"/>
    <xf numFmtId="0" fontId="64" fillId="0" borderId="0" xfId="17" applyFont="1" applyFill="1"/>
    <xf numFmtId="0" fontId="64" fillId="0" borderId="0" xfId="17" applyFont="1" applyFill="1" applyBorder="1"/>
    <xf numFmtId="0" fontId="63" fillId="0" borderId="0" xfId="17" applyFont="1" applyFill="1" applyBorder="1"/>
    <xf numFmtId="0" fontId="63" fillId="0" borderId="0" xfId="17" applyFont="1" applyFill="1" applyBorder="1" applyAlignment="1">
      <alignment horizontal="center" vertical="center"/>
    </xf>
    <xf numFmtId="0" fontId="54" fillId="0" borderId="1" xfId="17" applyFont="1" applyFill="1" applyBorder="1" applyAlignment="1">
      <alignment horizontal="center" vertical="center" wrapText="1"/>
    </xf>
    <xf numFmtId="0" fontId="54" fillId="0" borderId="0" xfId="17" applyFont="1" applyFill="1" applyBorder="1" applyAlignment="1">
      <alignment horizontal="center" vertical="center" wrapText="1"/>
    </xf>
    <xf numFmtId="0" fontId="54" fillId="0" borderId="0" xfId="17" applyFont="1" applyFill="1" applyBorder="1" applyAlignment="1">
      <alignment vertical="center" wrapText="1"/>
    </xf>
    <xf numFmtId="167" fontId="54" fillId="0" borderId="0" xfId="1" applyNumberFormat="1" applyFont="1" applyFill="1" applyBorder="1" applyAlignment="1">
      <alignment horizontal="center" vertical="center"/>
    </xf>
    <xf numFmtId="0" fontId="63" fillId="0" borderId="0" xfId="17" applyFont="1" applyFill="1" applyBorder="1" applyAlignment="1">
      <alignment vertical="center"/>
    </xf>
    <xf numFmtId="167" fontId="63" fillId="0" borderId="0" xfId="1" applyNumberFormat="1" applyFont="1" applyFill="1" applyBorder="1" applyAlignment="1">
      <alignment horizontal="center" vertical="center"/>
    </xf>
    <xf numFmtId="0" fontId="54" fillId="0" borderId="0" xfId="17" applyFont="1" applyFill="1" applyBorder="1" applyAlignment="1">
      <alignment vertical="center"/>
    </xf>
    <xf numFmtId="0" fontId="63" fillId="0" borderId="0" xfId="17" applyFont="1" applyFill="1" applyBorder="1" applyAlignment="1">
      <alignment vertical="center" wrapText="1"/>
    </xf>
    <xf numFmtId="167" fontId="54" fillId="0" borderId="1" xfId="1" applyNumberFormat="1" applyFont="1" applyFill="1" applyBorder="1" applyAlignment="1">
      <alignment horizontal="center" vertical="center"/>
    </xf>
    <xf numFmtId="167" fontId="63" fillId="0" borderId="1" xfId="1" applyNumberFormat="1" applyFont="1" applyFill="1" applyBorder="1" applyAlignment="1">
      <alignment horizontal="center" vertical="center"/>
    </xf>
    <xf numFmtId="167" fontId="54" fillId="0" borderId="3" xfId="1" applyNumberFormat="1" applyFont="1" applyFill="1" applyBorder="1" applyAlignment="1">
      <alignment horizontal="center" vertical="center"/>
    </xf>
    <xf numFmtId="0" fontId="62" fillId="0" borderId="0" xfId="155" applyFont="1" applyFill="1" applyBorder="1"/>
    <xf numFmtId="167" fontId="54" fillId="0" borderId="2" xfId="1" applyNumberFormat="1" applyFont="1" applyFill="1" applyBorder="1" applyAlignment="1">
      <alignment horizontal="center" vertical="center"/>
    </xf>
    <xf numFmtId="167" fontId="62" fillId="0" borderId="0" xfId="155" applyNumberFormat="1" applyFont="1" applyFill="1"/>
    <xf numFmtId="167" fontId="63" fillId="0" borderId="3" xfId="1" applyNumberFormat="1" applyFont="1" applyFill="1" applyBorder="1" applyAlignment="1">
      <alignment horizontal="center" vertical="center"/>
    </xf>
    <xf numFmtId="167" fontId="63" fillId="0" borderId="0" xfId="1" applyNumberFormat="1" applyFont="1" applyBorder="1" applyAlignment="1">
      <alignment horizontal="center" vertical="center"/>
    </xf>
    <xf numFmtId="167" fontId="54" fillId="0" borderId="0" xfId="1" applyNumberFormat="1" applyFont="1" applyBorder="1" applyAlignment="1">
      <alignment horizontal="center" vertical="center"/>
    </xf>
    <xf numFmtId="167" fontId="62" fillId="0" borderId="0" xfId="155" applyNumberFormat="1" applyFont="1" applyFill="1" applyBorder="1"/>
    <xf numFmtId="0" fontId="65" fillId="0" borderId="0" xfId="155" applyFont="1" applyFill="1" applyBorder="1" applyAlignment="1"/>
    <xf numFmtId="0" fontId="65" fillId="0" borderId="0" xfId="155" applyFont="1" applyFill="1" applyBorder="1" applyAlignment="1">
      <alignment wrapText="1"/>
    </xf>
    <xf numFmtId="0" fontId="65" fillId="0" borderId="0" xfId="155" applyFont="1" applyFill="1" applyBorder="1" applyAlignment="1">
      <alignment horizontal="left" wrapText="1"/>
    </xf>
    <xf numFmtId="0" fontId="66" fillId="0" borderId="0" xfId="155" applyFont="1" applyFill="1" applyBorder="1" applyAlignment="1"/>
    <xf numFmtId="0" fontId="67" fillId="0" borderId="0" xfId="155" applyFont="1" applyFill="1"/>
    <xf numFmtId="167" fontId="67" fillId="0" borderId="0" xfId="155" applyNumberFormat="1" applyFont="1" applyFill="1"/>
    <xf numFmtId="0" fontId="23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right" wrapText="1"/>
    </xf>
    <xf numFmtId="0" fontId="23" fillId="0" borderId="0" xfId="0" applyFont="1" applyFill="1" applyAlignment="1">
      <alignment wrapText="1"/>
    </xf>
    <xf numFmtId="0" fontId="54" fillId="0" borderId="14" xfId="154" applyFont="1" applyBorder="1" applyAlignment="1">
      <alignment horizontal="left" wrapText="1"/>
    </xf>
    <xf numFmtId="0" fontId="55" fillId="0" borderId="0" xfId="155" applyFont="1" applyAlignment="1">
      <alignment horizontal="center" wrapText="1"/>
    </xf>
    <xf numFmtId="0" fontId="23" fillId="0" borderId="0" xfId="155" applyFont="1" applyAlignment="1">
      <alignment wrapText="1"/>
    </xf>
    <xf numFmtId="0" fontId="65" fillId="0" borderId="0" xfId="155" applyFont="1" applyFill="1" applyBorder="1" applyAlignment="1">
      <alignment horizontal="left" wrapText="1"/>
    </xf>
  </cellXfs>
  <cellStyles count="158">
    <cellStyle name="20% — акцент1" xfId="76" builtinId="30" customBuiltin="1"/>
    <cellStyle name="20% - Акцент1 2" xfId="102"/>
    <cellStyle name="20% — акцент1 2" xfId="129"/>
    <cellStyle name="20% - Акцент1 3" xfId="115"/>
    <cellStyle name="20% — акцент1 3" xfId="142"/>
    <cellStyle name="20% — акцент2" xfId="80" builtinId="34" customBuiltin="1"/>
    <cellStyle name="20% - Акцент2 2" xfId="104"/>
    <cellStyle name="20% — акцент2 2" xfId="131"/>
    <cellStyle name="20% - Акцент2 3" xfId="117"/>
    <cellStyle name="20% — акцент2 3" xfId="144"/>
    <cellStyle name="20% — акцент3" xfId="84" builtinId="38" customBuiltin="1"/>
    <cellStyle name="20% - Акцент3 2" xfId="106"/>
    <cellStyle name="20% — акцент3 2" xfId="133"/>
    <cellStyle name="20% - Акцент3 3" xfId="119"/>
    <cellStyle name="20% — акцент3 3" xfId="146"/>
    <cellStyle name="20% — акцент4" xfId="88" builtinId="42" customBuiltin="1"/>
    <cellStyle name="20% - Акцент4 2" xfId="108"/>
    <cellStyle name="20% — акцент4 2" xfId="135"/>
    <cellStyle name="20% - Акцент4 3" xfId="121"/>
    <cellStyle name="20% — акцент4 3" xfId="148"/>
    <cellStyle name="20% — акцент5" xfId="92" builtinId="46" customBuiltin="1"/>
    <cellStyle name="20% - Акцент5 2" xfId="110"/>
    <cellStyle name="20% — акцент5 2" xfId="137"/>
    <cellStyle name="20% - Акцент5 3" xfId="123"/>
    <cellStyle name="20% — акцент5 3" xfId="150"/>
    <cellStyle name="20% — акцент6" xfId="96" builtinId="50" customBuiltin="1"/>
    <cellStyle name="20% - Акцент6 2" xfId="112"/>
    <cellStyle name="20% — акцент6 2" xfId="139"/>
    <cellStyle name="20% - Акцент6 3" xfId="125"/>
    <cellStyle name="20% — акцент6 3" xfId="152"/>
    <cellStyle name="40% — акцент1" xfId="77" builtinId="31" customBuiltin="1"/>
    <cellStyle name="40% - Акцент1 2" xfId="103"/>
    <cellStyle name="40% — акцент1 2" xfId="130"/>
    <cellStyle name="40% - Акцент1 3" xfId="116"/>
    <cellStyle name="40% — акцент1 3" xfId="143"/>
    <cellStyle name="40% — акцент2" xfId="81" builtinId="35" customBuiltin="1"/>
    <cellStyle name="40% - Акцент2 2" xfId="105"/>
    <cellStyle name="40% — акцент2 2" xfId="132"/>
    <cellStyle name="40% - Акцент2 3" xfId="118"/>
    <cellStyle name="40% — акцент2 3" xfId="145"/>
    <cellStyle name="40% — акцент3" xfId="85" builtinId="39" customBuiltin="1"/>
    <cellStyle name="40% - Акцент3 2" xfId="107"/>
    <cellStyle name="40% — акцент3 2" xfId="134"/>
    <cellStyle name="40% - Акцент3 3" xfId="120"/>
    <cellStyle name="40% — акцент3 3" xfId="147"/>
    <cellStyle name="40% — акцент4" xfId="89" builtinId="43" customBuiltin="1"/>
    <cellStyle name="40% - Акцент4 2" xfId="109"/>
    <cellStyle name="40% — акцент4 2" xfId="136"/>
    <cellStyle name="40% - Акцент4 3" xfId="122"/>
    <cellStyle name="40% — акцент4 3" xfId="149"/>
    <cellStyle name="40% — акцент5" xfId="93" builtinId="47" customBuiltin="1"/>
    <cellStyle name="40% - Акцент5 2" xfId="111"/>
    <cellStyle name="40% — акцент5 2" xfId="138"/>
    <cellStyle name="40% - Акцент5 3" xfId="124"/>
    <cellStyle name="40% — акцент5 3" xfId="151"/>
    <cellStyle name="40% — акцент6" xfId="97" builtinId="51" customBuiltin="1"/>
    <cellStyle name="40% - Акцент6 2" xfId="113"/>
    <cellStyle name="40% — акцент6 2" xfId="140"/>
    <cellStyle name="40% - Акцент6 3" xfId="126"/>
    <cellStyle name="40% — акцент6 3" xfId="153"/>
    <cellStyle name="60% — акцент1" xfId="78" builtinId="32" customBuiltin="1"/>
    <cellStyle name="60% — акцент2" xfId="82" builtinId="36" customBuiltin="1"/>
    <cellStyle name="60% — акцент3" xfId="86" builtinId="40" customBuiltin="1"/>
    <cellStyle name="60% — акцент4" xfId="90" builtinId="44" customBuiltin="1"/>
    <cellStyle name="60% — акцент5" xfId="94" builtinId="48" customBuiltin="1"/>
    <cellStyle name="60% — акцент6" xfId="98" builtinId="52" customBuiltin="1"/>
    <cellStyle name="Comma_ATF_31.11.07_F2_14 January 2008" xfId="157"/>
    <cellStyle name="Comma_Worksheet in 2241 3 Cashflow statement - consolidated 31 12 01, 31 12 00" xfId="1"/>
    <cellStyle name="Normal 2 2 10 2" xfId="156"/>
    <cellStyle name="Normal_47.06.08" xfId="2"/>
    <cellStyle name="Normal_Worksheet in 2241 3 Cashflow statement - consolidated 31 12 01, 31 12 00 2" xfId="154"/>
    <cellStyle name="Акцент1" xfId="75" builtinId="29" customBuiltin="1"/>
    <cellStyle name="Акцент2" xfId="79" builtinId="33" customBuiltin="1"/>
    <cellStyle name="Акцент3" xfId="83" builtinId="37" customBuiltin="1"/>
    <cellStyle name="Акцент4" xfId="87" builtinId="41" customBuiltin="1"/>
    <cellStyle name="Акцент5" xfId="91" builtinId="45" customBuiltin="1"/>
    <cellStyle name="Акцент6" xfId="95" builtinId="49" customBuiltin="1"/>
    <cellStyle name="Ввод " xfId="67" builtinId="20" customBuiltin="1"/>
    <cellStyle name="Вывод" xfId="68" builtinId="21" customBuiltin="1"/>
    <cellStyle name="Вычисление" xfId="69" builtinId="22" customBuiltin="1"/>
    <cellStyle name="Заголовок 1" xfId="60" builtinId="16" customBuiltin="1"/>
    <cellStyle name="Заголовок 2" xfId="61" builtinId="17" customBuiltin="1"/>
    <cellStyle name="Заголовок 3" xfId="62" builtinId="18" customBuiltin="1"/>
    <cellStyle name="Заголовок 4" xfId="63" builtinId="19" customBuiltin="1"/>
    <cellStyle name="Итог" xfId="74" builtinId="25" customBuiltin="1"/>
    <cellStyle name="Контрольная ячейка" xfId="71" builtinId="23" customBuiltin="1"/>
    <cellStyle name="Название" xfId="59" builtinId="15" customBuiltin="1"/>
    <cellStyle name="Название 2" xfId="127"/>
    <cellStyle name="Нейтральный" xfId="66" builtinId="28" customBuiltin="1"/>
    <cellStyle name="Обычный" xfId="0" builtinId="0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99"/>
    <cellStyle name="Обычный 2 10" xfId="12"/>
    <cellStyle name="Обычный 2 11" xfId="13"/>
    <cellStyle name="Обычный 2 14" xfId="14"/>
    <cellStyle name="Обычный 2 15" xfId="15"/>
    <cellStyle name="Обычный 2 16" xfId="16"/>
    <cellStyle name="Обычный 2 2" xfId="17"/>
    <cellStyle name="Обычный 2 7" xfId="18"/>
    <cellStyle name="Обычный 2 9" xfId="19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8" xfId="27"/>
    <cellStyle name="Обычный 3" xfId="155"/>
    <cellStyle name="Обычный 30" xfId="28"/>
    <cellStyle name="Обычный 31" xfId="29"/>
    <cellStyle name="Обычный 34" xfId="30"/>
    <cellStyle name="Обычный 35" xfId="31"/>
    <cellStyle name="Обычный 38" xfId="32"/>
    <cellStyle name="Обычный 39" xfId="33"/>
    <cellStyle name="Обычный 4" xfId="34"/>
    <cellStyle name="Обычный 40" xfId="35"/>
    <cellStyle name="Обычный 5" xfId="36"/>
    <cellStyle name="Обычный 6" xfId="37"/>
    <cellStyle name="Обычный 67" xfId="38"/>
    <cellStyle name="Обычный 68" xfId="39"/>
    <cellStyle name="Обычный 69" xfId="40"/>
    <cellStyle name="Обычный 7" xfId="41"/>
    <cellStyle name="Обычный 70" xfId="42"/>
    <cellStyle name="Обычный 8" xfId="43"/>
    <cellStyle name="Обычный 84" xfId="44"/>
    <cellStyle name="Обычный 85" xfId="45"/>
    <cellStyle name="Обычный 86" xfId="46"/>
    <cellStyle name="Обычный 87" xfId="47"/>
    <cellStyle name="Обычный 89" xfId="48"/>
    <cellStyle name="Обычный 9" xfId="49"/>
    <cellStyle name="Обычный 92" xfId="50"/>
    <cellStyle name="Обычный 93" xfId="51"/>
    <cellStyle name="Обычный 94" xfId="52"/>
    <cellStyle name="Обычный 95" xfId="53"/>
    <cellStyle name="Обычный 96" xfId="54"/>
    <cellStyle name="Обычный 97" xfId="55"/>
    <cellStyle name="Обычный 98" xfId="56"/>
    <cellStyle name="Плохой" xfId="65" builtinId="27" customBuiltin="1"/>
    <cellStyle name="Пояснение" xfId="73" builtinId="53" customBuiltin="1"/>
    <cellStyle name="Примечание 2" xfId="100"/>
    <cellStyle name="Примечание 3" xfId="101"/>
    <cellStyle name="Примечание 4" xfId="114"/>
    <cellStyle name="Примечание 5" xfId="128"/>
    <cellStyle name="Примечание 6" xfId="141"/>
    <cellStyle name="Процентный 32" xfId="57"/>
    <cellStyle name="Связанная ячейка" xfId="70" builtinId="24" customBuiltin="1"/>
    <cellStyle name="Текст предупреждения" xfId="72" builtinId="11" customBuiltin="1"/>
    <cellStyle name="Финансовый 2 2" xfId="58"/>
    <cellStyle name="Хороший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O273"/>
  <sheetViews>
    <sheetView showGridLines="0" tabSelected="1" view="pageBreakPreview" zoomScale="90" zoomScaleNormal="100" zoomScaleSheetLayoutView="90" workbookViewId="0">
      <selection activeCell="I27" sqref="I27"/>
    </sheetView>
  </sheetViews>
  <sheetFormatPr defaultRowHeight="15" outlineLevelRow="1" x14ac:dyDescent="0.25"/>
  <cols>
    <col min="1" max="1" width="7.28515625" style="2" customWidth="1"/>
    <col min="2" max="2" width="57.85546875" style="12" customWidth="1"/>
    <col min="3" max="3" width="17.42578125" style="4" customWidth="1"/>
    <col min="4" max="4" width="5.140625" style="4" customWidth="1"/>
    <col min="5" max="5" width="17.28515625" style="4" customWidth="1"/>
    <col min="6" max="6" width="9.140625" style="21"/>
    <col min="7" max="7" width="21" style="21" customWidth="1"/>
    <col min="8" max="16384" width="9.140625" style="21"/>
  </cols>
  <sheetData>
    <row r="1" spans="1:6" s="22" customFormat="1" ht="18.75" x14ac:dyDescent="0.3">
      <c r="A1" s="6"/>
      <c r="B1" s="16"/>
      <c r="C1" s="18"/>
      <c r="D1" s="18"/>
      <c r="E1" s="18"/>
    </row>
    <row r="2" spans="1:6" s="3" customFormat="1" ht="19.5" customHeight="1" x14ac:dyDescent="0.25">
      <c r="A2" s="7" t="s">
        <v>226</v>
      </c>
      <c r="B2" s="16"/>
      <c r="C2" s="18"/>
      <c r="D2" s="18"/>
      <c r="E2" s="18"/>
    </row>
    <row r="3" spans="1:6" s="3" customFormat="1" ht="15.75" x14ac:dyDescent="0.25">
      <c r="A3" s="8"/>
      <c r="B3" s="17"/>
      <c r="C3" s="19"/>
      <c r="D3" s="19"/>
      <c r="E3" s="19"/>
    </row>
    <row r="4" spans="1:6" s="20" customFormat="1" ht="42" customHeight="1" x14ac:dyDescent="0.2">
      <c r="A4" s="1"/>
      <c r="B4" s="9"/>
      <c r="C4" s="10" t="s">
        <v>241</v>
      </c>
      <c r="D4" s="10"/>
      <c r="E4" s="10" t="s">
        <v>238</v>
      </c>
    </row>
    <row r="5" spans="1:6" s="20" customFormat="1" ht="20.25" customHeight="1" x14ac:dyDescent="0.2">
      <c r="A5" s="1"/>
      <c r="B5" s="9"/>
      <c r="C5" s="53" t="s">
        <v>225</v>
      </c>
      <c r="D5" s="53"/>
      <c r="E5" s="53" t="s">
        <v>225</v>
      </c>
    </row>
    <row r="6" spans="1:6" s="20" customFormat="1" ht="14.25" x14ac:dyDescent="0.2">
      <c r="A6" s="1"/>
      <c r="B6" s="58"/>
      <c r="C6" s="24" t="s">
        <v>201</v>
      </c>
      <c r="D6" s="24"/>
      <c r="E6" s="24" t="s">
        <v>201</v>
      </c>
    </row>
    <row r="7" spans="1:6" x14ac:dyDescent="0.25">
      <c r="B7" s="11" t="s">
        <v>118</v>
      </c>
    </row>
    <row r="8" spans="1:6" s="20" customFormat="1" ht="16.5" customHeight="1" x14ac:dyDescent="0.25">
      <c r="A8" s="1"/>
      <c r="B8" s="12" t="s">
        <v>208</v>
      </c>
      <c r="C8" s="4">
        <v>91857579</v>
      </c>
      <c r="D8" s="4"/>
      <c r="E8" s="4">
        <v>132243529</v>
      </c>
      <c r="F8" s="68"/>
    </row>
    <row r="9" spans="1:6" s="33" customFormat="1" ht="15" hidden="1" customHeight="1" outlineLevel="1" x14ac:dyDescent="0.25">
      <c r="A9" s="30">
        <v>1001</v>
      </c>
      <c r="B9" s="31" t="s">
        <v>94</v>
      </c>
      <c r="C9" s="32"/>
      <c r="D9" s="32"/>
      <c r="E9" s="32">
        <v>2334131</v>
      </c>
      <c r="F9" s="68"/>
    </row>
    <row r="10" spans="1:6" s="33" customFormat="1" ht="15" hidden="1" customHeight="1" outlineLevel="1" x14ac:dyDescent="0.25">
      <c r="A10" s="30">
        <v>1002</v>
      </c>
      <c r="B10" s="31" t="s">
        <v>95</v>
      </c>
      <c r="C10" s="32"/>
      <c r="D10" s="32"/>
      <c r="E10" s="32">
        <v>0</v>
      </c>
      <c r="F10" s="68"/>
    </row>
    <row r="11" spans="1:6" s="33" customFormat="1" ht="15" hidden="1" customHeight="1" outlineLevel="1" x14ac:dyDescent="0.25">
      <c r="A11" s="30">
        <v>1003</v>
      </c>
      <c r="B11" s="31" t="s">
        <v>96</v>
      </c>
      <c r="C11" s="32"/>
      <c r="D11" s="32"/>
      <c r="E11" s="32">
        <v>0</v>
      </c>
      <c r="F11" s="68"/>
    </row>
    <row r="12" spans="1:6" s="34" customFormat="1" ht="15" hidden="1" customHeight="1" outlineLevel="1" x14ac:dyDescent="0.25">
      <c r="A12" s="30">
        <v>1005</v>
      </c>
      <c r="B12" s="31" t="s">
        <v>46</v>
      </c>
      <c r="C12" s="32"/>
      <c r="D12" s="32"/>
      <c r="E12" s="32">
        <v>20</v>
      </c>
      <c r="F12" s="68"/>
    </row>
    <row r="13" spans="1:6" s="34" customFormat="1" ht="15" hidden="1" customHeight="1" outlineLevel="1" x14ac:dyDescent="0.25">
      <c r="A13" s="30">
        <v>1006</v>
      </c>
      <c r="B13" s="31" t="s">
        <v>92</v>
      </c>
      <c r="C13" s="32"/>
      <c r="D13" s="32"/>
      <c r="E13" s="32">
        <v>0</v>
      </c>
      <c r="F13" s="68"/>
    </row>
    <row r="14" spans="1:6" s="34" customFormat="1" ht="15" hidden="1" customHeight="1" outlineLevel="1" x14ac:dyDescent="0.25">
      <c r="A14" s="30">
        <v>1007</v>
      </c>
      <c r="B14" s="31" t="s">
        <v>47</v>
      </c>
      <c r="C14" s="32"/>
      <c r="D14" s="32"/>
      <c r="E14" s="32">
        <v>0</v>
      </c>
      <c r="F14" s="68"/>
    </row>
    <row r="15" spans="1:6" s="34" customFormat="1" ht="15" hidden="1" customHeight="1" outlineLevel="1" x14ac:dyDescent="0.25">
      <c r="A15" s="30">
        <v>1008</v>
      </c>
      <c r="B15" s="31" t="s">
        <v>48</v>
      </c>
      <c r="C15" s="32"/>
      <c r="D15" s="32"/>
      <c r="E15" s="32">
        <v>0</v>
      </c>
      <c r="F15" s="68"/>
    </row>
    <row r="16" spans="1:6" s="34" customFormat="1" ht="30" hidden="1" customHeight="1" outlineLevel="1" x14ac:dyDescent="0.25">
      <c r="A16" s="30">
        <v>1051</v>
      </c>
      <c r="B16" s="31" t="s">
        <v>98</v>
      </c>
      <c r="C16" s="32"/>
      <c r="D16" s="32"/>
      <c r="E16" s="32">
        <v>27261758</v>
      </c>
      <c r="F16" s="68"/>
    </row>
    <row r="17" spans="1:6" s="34" customFormat="1" ht="15" hidden="1" customHeight="1" outlineLevel="1" x14ac:dyDescent="0.25">
      <c r="A17" s="30">
        <v>1101</v>
      </c>
      <c r="B17" s="31" t="s">
        <v>49</v>
      </c>
      <c r="C17" s="32"/>
      <c r="D17" s="32"/>
      <c r="E17" s="32">
        <v>0</v>
      </c>
      <c r="F17" s="68"/>
    </row>
    <row r="18" spans="1:6" s="34" customFormat="1" ht="15" hidden="1" customHeight="1" outlineLevel="1" x14ac:dyDescent="0.25">
      <c r="A18" s="30">
        <v>1102</v>
      </c>
      <c r="B18" s="31" t="s">
        <v>50</v>
      </c>
      <c r="C18" s="32"/>
      <c r="D18" s="32"/>
      <c r="E18" s="32">
        <v>0</v>
      </c>
      <c r="F18" s="68"/>
    </row>
    <row r="19" spans="1:6" s="34" customFormat="1" ht="15" hidden="1" customHeight="1" outlineLevel="1" x14ac:dyDescent="0.25">
      <c r="A19" s="30">
        <v>1103</v>
      </c>
      <c r="B19" s="31" t="s">
        <v>51</v>
      </c>
      <c r="C19" s="32"/>
      <c r="D19" s="32"/>
      <c r="E19" s="32">
        <v>0</v>
      </c>
      <c r="F19" s="68"/>
    </row>
    <row r="20" spans="1:6" s="34" customFormat="1" ht="15" hidden="1" customHeight="1" outlineLevel="1" x14ac:dyDescent="0.25">
      <c r="A20" s="30">
        <v>1104</v>
      </c>
      <c r="B20" s="31" t="s">
        <v>52</v>
      </c>
      <c r="C20" s="32"/>
      <c r="D20" s="32"/>
      <c r="E20" s="32">
        <v>0</v>
      </c>
      <c r="F20" s="68"/>
    </row>
    <row r="21" spans="1:6" s="34" customFormat="1" ht="15" hidden="1" customHeight="1" outlineLevel="1" x14ac:dyDescent="0.25">
      <c r="A21" s="30">
        <v>1710</v>
      </c>
      <c r="B21" s="31" t="s">
        <v>53</v>
      </c>
      <c r="C21" s="32"/>
      <c r="D21" s="32"/>
      <c r="E21" s="32">
        <v>0</v>
      </c>
      <c r="F21" s="68"/>
    </row>
    <row r="22" spans="1:6" s="34" customFormat="1" ht="30" hidden="1" customHeight="1" outlineLevel="1" x14ac:dyDescent="0.25">
      <c r="A22" s="30">
        <v>1013</v>
      </c>
      <c r="B22" s="31" t="s">
        <v>97</v>
      </c>
      <c r="C22" s="32"/>
      <c r="D22" s="32"/>
      <c r="E22" s="32">
        <v>0</v>
      </c>
      <c r="F22" s="68"/>
    </row>
    <row r="23" spans="1:6" s="33" customFormat="1" ht="15" hidden="1" customHeight="1" outlineLevel="1" x14ac:dyDescent="0.25">
      <c r="A23" s="30">
        <v>1052</v>
      </c>
      <c r="B23" s="31" t="s">
        <v>99</v>
      </c>
      <c r="C23" s="32"/>
      <c r="D23" s="32"/>
      <c r="E23" s="32">
        <v>4506699</v>
      </c>
      <c r="F23" s="68"/>
    </row>
    <row r="24" spans="1:6" s="34" customFormat="1" ht="15.75" hidden="1" customHeight="1" outlineLevel="1" x14ac:dyDescent="0.25">
      <c r="A24" s="30">
        <v>1705</v>
      </c>
      <c r="B24" s="31" t="s">
        <v>13</v>
      </c>
      <c r="C24" s="32"/>
      <c r="D24" s="32"/>
      <c r="E24" s="32">
        <v>0</v>
      </c>
      <c r="F24" s="68"/>
    </row>
    <row r="25" spans="1:6" s="34" customFormat="1" ht="42.75" customHeight="1" collapsed="1" x14ac:dyDescent="0.25">
      <c r="A25" s="30"/>
      <c r="B25" s="59" t="s">
        <v>229</v>
      </c>
      <c r="C25" s="4">
        <v>0</v>
      </c>
      <c r="D25" s="32"/>
      <c r="E25" s="4">
        <v>0</v>
      </c>
      <c r="F25" s="68"/>
    </row>
    <row r="26" spans="1:6" s="20" customFormat="1" ht="15" hidden="1" customHeight="1" outlineLevel="1" x14ac:dyDescent="0.25">
      <c r="A26" s="35">
        <v>1895</v>
      </c>
      <c r="B26" s="36" t="s">
        <v>230</v>
      </c>
      <c r="C26" s="32"/>
      <c r="D26" s="32"/>
      <c r="E26" s="32">
        <v>680345</v>
      </c>
      <c r="F26" s="68"/>
    </row>
    <row r="27" spans="1:6" s="20" customFormat="1" collapsed="1" x14ac:dyDescent="0.25">
      <c r="A27" s="1"/>
      <c r="B27" s="59" t="s">
        <v>209</v>
      </c>
      <c r="C27" s="4">
        <v>5025922</v>
      </c>
      <c r="D27" s="27"/>
      <c r="E27" s="4">
        <v>2874744</v>
      </c>
      <c r="F27" s="68"/>
    </row>
    <row r="28" spans="1:6" s="20" customFormat="1" ht="15" hidden="1" customHeight="1" outlineLevel="1" x14ac:dyDescent="0.25">
      <c r="A28" s="35">
        <v>1452</v>
      </c>
      <c r="B28" s="36" t="s">
        <v>185</v>
      </c>
      <c r="C28" s="32"/>
      <c r="D28" s="32"/>
      <c r="E28" s="32">
        <v>680345</v>
      </c>
      <c r="F28" s="68"/>
    </row>
    <row r="29" spans="1:6" s="20" customFormat="1" ht="30" hidden="1" customHeight="1" outlineLevel="1" x14ac:dyDescent="0.25">
      <c r="A29" s="35">
        <v>1453</v>
      </c>
      <c r="B29" s="36" t="s">
        <v>39</v>
      </c>
      <c r="C29" s="32"/>
      <c r="D29" s="32"/>
      <c r="E29" s="32">
        <v>-7962</v>
      </c>
      <c r="F29" s="68"/>
    </row>
    <row r="30" spans="1:6" s="20" customFormat="1" ht="15" hidden="1" customHeight="1" outlineLevel="1" x14ac:dyDescent="0.25">
      <c r="A30" s="35">
        <v>1454</v>
      </c>
      <c r="B30" s="36" t="s">
        <v>186</v>
      </c>
      <c r="C30" s="32"/>
      <c r="D30" s="32"/>
      <c r="E30" s="32">
        <v>6148</v>
      </c>
      <c r="F30" s="68"/>
    </row>
    <row r="31" spans="1:6" s="20" customFormat="1" ht="30" hidden="1" customHeight="1" outlineLevel="1" x14ac:dyDescent="0.25">
      <c r="A31" s="35">
        <v>1455</v>
      </c>
      <c r="B31" s="36" t="s">
        <v>187</v>
      </c>
      <c r="C31" s="32"/>
      <c r="D31" s="32"/>
      <c r="E31" s="32">
        <v>0</v>
      </c>
      <c r="F31" s="68"/>
    </row>
    <row r="32" spans="1:6" s="20" customFormat="1" ht="30" hidden="1" customHeight="1" outlineLevel="1" x14ac:dyDescent="0.25">
      <c r="A32" s="35">
        <v>1456</v>
      </c>
      <c r="B32" s="36" t="s">
        <v>188</v>
      </c>
      <c r="C32" s="32"/>
      <c r="D32" s="32"/>
      <c r="E32" s="32">
        <v>64416</v>
      </c>
      <c r="F32" s="68"/>
    </row>
    <row r="33" spans="1:15" s="20" customFormat="1" ht="30" hidden="1" customHeight="1" outlineLevel="1" x14ac:dyDescent="0.25">
      <c r="A33" s="35">
        <v>1457</v>
      </c>
      <c r="B33" s="36" t="s">
        <v>189</v>
      </c>
      <c r="C33" s="32"/>
      <c r="D33" s="32"/>
      <c r="E33" s="32">
        <v>-56298</v>
      </c>
      <c r="F33" s="68"/>
    </row>
    <row r="34" spans="1:15" s="20" customFormat="1" ht="15" hidden="1" customHeight="1" outlineLevel="1" x14ac:dyDescent="0.25">
      <c r="A34" s="35">
        <v>1476</v>
      </c>
      <c r="B34" s="36" t="s">
        <v>120</v>
      </c>
      <c r="C34" s="32"/>
      <c r="D34" s="32"/>
      <c r="E34" s="32">
        <v>0</v>
      </c>
      <c r="F34" s="68"/>
    </row>
    <row r="35" spans="1:15" s="20" customFormat="1" ht="30" hidden="1" customHeight="1" outlineLevel="1" x14ac:dyDescent="0.25">
      <c r="A35" s="35">
        <v>1746</v>
      </c>
      <c r="B35" s="36" t="s">
        <v>138</v>
      </c>
      <c r="C35" s="32"/>
      <c r="D35" s="32"/>
      <c r="E35" s="32">
        <v>19190</v>
      </c>
      <c r="F35" s="68"/>
    </row>
    <row r="36" spans="1:15" s="20" customFormat="1" ht="30" collapsed="1" x14ac:dyDescent="0.25">
      <c r="A36" s="1"/>
      <c r="B36" s="59" t="s">
        <v>222</v>
      </c>
      <c r="C36" s="27">
        <v>19450838</v>
      </c>
      <c r="D36" s="27"/>
      <c r="E36" s="27">
        <v>13391610</v>
      </c>
      <c r="F36" s="68"/>
      <c r="G36" s="55"/>
      <c r="H36" s="55"/>
      <c r="I36" s="55"/>
      <c r="J36" s="55"/>
      <c r="K36" s="55"/>
      <c r="L36" s="55"/>
      <c r="M36" s="55"/>
      <c r="N36" s="55"/>
      <c r="O36" s="55"/>
    </row>
    <row r="37" spans="1:15" s="34" customFormat="1" ht="30" hidden="1" customHeight="1" outlineLevel="1" x14ac:dyDescent="0.25">
      <c r="A37" s="30">
        <v>1301</v>
      </c>
      <c r="B37" s="31" t="s">
        <v>104</v>
      </c>
      <c r="C37" s="32"/>
      <c r="D37" s="32"/>
      <c r="E37" s="32">
        <v>0</v>
      </c>
      <c r="F37" s="68"/>
    </row>
    <row r="38" spans="1:15" s="34" customFormat="1" ht="15" hidden="1" customHeight="1" outlineLevel="1" x14ac:dyDescent="0.25">
      <c r="A38" s="30">
        <v>1302</v>
      </c>
      <c r="B38" s="31" t="s">
        <v>3</v>
      </c>
      <c r="C38" s="32"/>
      <c r="D38" s="32"/>
      <c r="E38" s="32">
        <v>0</v>
      </c>
      <c r="F38" s="68"/>
    </row>
    <row r="39" spans="1:15" s="34" customFormat="1" ht="15" hidden="1" customHeight="1" outlineLevel="1" x14ac:dyDescent="0.25">
      <c r="A39" s="30">
        <v>1303</v>
      </c>
      <c r="B39" s="31" t="s">
        <v>4</v>
      </c>
      <c r="C39" s="32"/>
      <c r="D39" s="32"/>
      <c r="E39" s="32">
        <v>0</v>
      </c>
      <c r="F39" s="68"/>
    </row>
    <row r="40" spans="1:15" s="34" customFormat="1" ht="15" hidden="1" customHeight="1" outlineLevel="1" x14ac:dyDescent="0.25">
      <c r="A40" s="30">
        <v>1304</v>
      </c>
      <c r="B40" s="31" t="s">
        <v>5</v>
      </c>
      <c r="C40" s="32"/>
      <c r="D40" s="32"/>
      <c r="E40" s="32">
        <v>0</v>
      </c>
      <c r="F40" s="68"/>
    </row>
    <row r="41" spans="1:15" s="34" customFormat="1" ht="15" hidden="1" customHeight="1" outlineLevel="1" x14ac:dyDescent="0.25">
      <c r="A41" s="30">
        <v>1305</v>
      </c>
      <c r="B41" s="31" t="s">
        <v>6</v>
      </c>
      <c r="C41" s="32"/>
      <c r="D41" s="32"/>
      <c r="E41" s="32">
        <v>0</v>
      </c>
      <c r="F41" s="68"/>
    </row>
    <row r="42" spans="1:15" s="34" customFormat="1" ht="15" hidden="1" customHeight="1" outlineLevel="1" x14ac:dyDescent="0.25">
      <c r="A42" s="30">
        <v>1306</v>
      </c>
      <c r="B42" s="31" t="s">
        <v>7</v>
      </c>
      <c r="C42" s="32"/>
      <c r="D42" s="32"/>
      <c r="E42" s="32">
        <v>0</v>
      </c>
      <c r="F42" s="68"/>
    </row>
    <row r="43" spans="1:15" s="34" customFormat="1" ht="30" hidden="1" customHeight="1" outlineLevel="1" x14ac:dyDescent="0.25">
      <c r="A43" s="30">
        <v>1309</v>
      </c>
      <c r="B43" s="31" t="s">
        <v>8</v>
      </c>
      <c r="C43" s="32"/>
      <c r="D43" s="32"/>
      <c r="E43" s="32">
        <v>0</v>
      </c>
      <c r="F43" s="68"/>
    </row>
    <row r="44" spans="1:15" s="34" customFormat="1" ht="30" hidden="1" customHeight="1" outlineLevel="1" x14ac:dyDescent="0.25">
      <c r="A44" s="30">
        <v>1310</v>
      </c>
      <c r="B44" s="31" t="s">
        <v>9</v>
      </c>
      <c r="C44" s="32"/>
      <c r="D44" s="32"/>
      <c r="E44" s="32">
        <v>0</v>
      </c>
      <c r="F44" s="68"/>
    </row>
    <row r="45" spans="1:15" s="34" customFormat="1" ht="30" hidden="1" customHeight="1" outlineLevel="1" x14ac:dyDescent="0.25">
      <c r="A45" s="30">
        <v>1311</v>
      </c>
      <c r="B45" s="31" t="s">
        <v>10</v>
      </c>
      <c r="C45" s="32"/>
      <c r="D45" s="32"/>
      <c r="E45" s="32">
        <v>0</v>
      </c>
      <c r="F45" s="68"/>
    </row>
    <row r="46" spans="1:15" s="34" customFormat="1" ht="30" hidden="1" customHeight="1" outlineLevel="1" x14ac:dyDescent="0.25">
      <c r="A46" s="30">
        <v>1319</v>
      </c>
      <c r="B46" s="31" t="s">
        <v>11</v>
      </c>
      <c r="C46" s="32"/>
      <c r="D46" s="32"/>
      <c r="E46" s="32">
        <v>0</v>
      </c>
      <c r="F46" s="68"/>
    </row>
    <row r="47" spans="1:15" s="34" customFormat="1" ht="30" hidden="1" customHeight="1" outlineLevel="1" x14ac:dyDescent="0.25">
      <c r="A47" s="30">
        <v>1467</v>
      </c>
      <c r="B47" s="31" t="s">
        <v>12</v>
      </c>
      <c r="C47" s="32"/>
      <c r="D47" s="32"/>
      <c r="E47" s="32">
        <v>0</v>
      </c>
      <c r="F47" s="68"/>
    </row>
    <row r="48" spans="1:15" s="34" customFormat="1" ht="15" hidden="1" customHeight="1" outlineLevel="1" x14ac:dyDescent="0.25">
      <c r="A48" s="30">
        <v>1726</v>
      </c>
      <c r="B48" s="31" t="s">
        <v>14</v>
      </c>
      <c r="C48" s="32"/>
      <c r="D48" s="32"/>
      <c r="E48" s="32">
        <v>0</v>
      </c>
      <c r="F48" s="68"/>
    </row>
    <row r="49" spans="1:6" s="34" customFormat="1" ht="45" hidden="1" customHeight="1" outlineLevel="1" x14ac:dyDescent="0.25">
      <c r="A49" s="30">
        <v>1728</v>
      </c>
      <c r="B49" s="31" t="s">
        <v>15</v>
      </c>
      <c r="C49" s="32"/>
      <c r="D49" s="32"/>
      <c r="E49" s="32">
        <v>0</v>
      </c>
      <c r="F49" s="68"/>
    </row>
    <row r="50" spans="1:6" s="34" customFormat="1" ht="30" hidden="1" customHeight="1" outlineLevel="1" x14ac:dyDescent="0.25">
      <c r="A50" s="30">
        <v>1730</v>
      </c>
      <c r="B50" s="31" t="s">
        <v>16</v>
      </c>
      <c r="C50" s="32"/>
      <c r="D50" s="32"/>
      <c r="E50" s="32">
        <v>0</v>
      </c>
      <c r="F50" s="68"/>
    </row>
    <row r="51" spans="1:6" s="34" customFormat="1" ht="30" hidden="1" customHeight="1" outlineLevel="1" x14ac:dyDescent="0.25">
      <c r="A51" s="30">
        <v>1731</v>
      </c>
      <c r="B51" s="31" t="s">
        <v>17</v>
      </c>
      <c r="C51" s="32"/>
      <c r="D51" s="32"/>
      <c r="E51" s="32">
        <v>0</v>
      </c>
      <c r="F51" s="68"/>
    </row>
    <row r="52" spans="1:6" s="39" customFormat="1" ht="15" hidden="1" customHeight="1" outlineLevel="1" x14ac:dyDescent="0.25">
      <c r="A52" s="35">
        <v>1461</v>
      </c>
      <c r="B52" s="36" t="s">
        <v>219</v>
      </c>
      <c r="C52" s="32"/>
      <c r="D52" s="32"/>
      <c r="E52" s="32">
        <v>2623002</v>
      </c>
      <c r="F52" s="68"/>
    </row>
    <row r="53" spans="1:6" s="39" customFormat="1" ht="30" hidden="1" customHeight="1" outlineLevel="1" x14ac:dyDescent="0.25">
      <c r="A53" s="35">
        <v>1748</v>
      </c>
      <c r="B53" s="36" t="s">
        <v>220</v>
      </c>
      <c r="C53" s="32"/>
      <c r="D53" s="32"/>
      <c r="E53" s="32">
        <v>2959</v>
      </c>
      <c r="F53" s="68"/>
    </row>
    <row r="54" spans="1:6" s="37" customFormat="1" ht="30" hidden="1" customHeight="1" outlineLevel="1" x14ac:dyDescent="0.25">
      <c r="A54" s="35">
        <v>1323</v>
      </c>
      <c r="B54" s="36" t="s">
        <v>174</v>
      </c>
      <c r="C54" s="32"/>
      <c r="D54" s="32"/>
      <c r="E54" s="32">
        <v>665217</v>
      </c>
      <c r="F54" s="68"/>
    </row>
    <row r="55" spans="1:6" s="37" customFormat="1" ht="30" hidden="1" customHeight="1" outlineLevel="1" x14ac:dyDescent="0.25">
      <c r="A55" s="35">
        <v>1322</v>
      </c>
      <c r="B55" s="36" t="s">
        <v>93</v>
      </c>
      <c r="C55" s="32"/>
      <c r="D55" s="32"/>
      <c r="E55" s="32">
        <v>68697</v>
      </c>
      <c r="F55" s="68"/>
    </row>
    <row r="56" spans="1:6" s="37" customFormat="1" ht="15" hidden="1" customHeight="1" outlineLevel="1" x14ac:dyDescent="0.25">
      <c r="A56" s="35">
        <v>1327</v>
      </c>
      <c r="B56" s="36"/>
      <c r="C56" s="32"/>
      <c r="D56" s="32"/>
      <c r="E56" s="32">
        <v>0</v>
      </c>
      <c r="F56" s="68"/>
    </row>
    <row r="57" spans="1:6" s="37" customFormat="1" ht="45" hidden="1" customHeight="1" outlineLevel="1" x14ac:dyDescent="0.25">
      <c r="A57" s="35">
        <v>1329</v>
      </c>
      <c r="B57" s="36" t="s">
        <v>192</v>
      </c>
      <c r="C57" s="32"/>
      <c r="D57" s="32"/>
      <c r="E57" s="32">
        <v>-20994</v>
      </c>
      <c r="F57" s="68"/>
    </row>
    <row r="58" spans="1:6" s="37" customFormat="1" ht="30" hidden="1" customHeight="1" outlineLevel="1" x14ac:dyDescent="0.25">
      <c r="A58" s="35">
        <v>1330</v>
      </c>
      <c r="B58" s="36" t="s">
        <v>218</v>
      </c>
      <c r="C58" s="32"/>
      <c r="D58" s="32"/>
      <c r="E58" s="32">
        <v>-1385</v>
      </c>
      <c r="F58" s="68"/>
    </row>
    <row r="59" spans="1:6" s="34" customFormat="1" ht="15" hidden="1" customHeight="1" outlineLevel="1" x14ac:dyDescent="0.25">
      <c r="A59" s="30">
        <v>1251</v>
      </c>
      <c r="B59" s="31" t="s">
        <v>168</v>
      </c>
      <c r="C59" s="32"/>
      <c r="D59" s="32"/>
      <c r="E59" s="32">
        <v>0</v>
      </c>
      <c r="F59" s="68"/>
    </row>
    <row r="60" spans="1:6" s="34" customFormat="1" ht="15" hidden="1" customHeight="1" outlineLevel="1" x14ac:dyDescent="0.25">
      <c r="A60" s="30">
        <v>1252</v>
      </c>
      <c r="B60" s="31" t="s">
        <v>169</v>
      </c>
      <c r="C60" s="32"/>
      <c r="D60" s="32"/>
      <c r="E60" s="32">
        <v>0</v>
      </c>
      <c r="F60" s="68"/>
    </row>
    <row r="61" spans="1:6" s="34" customFormat="1" ht="30" hidden="1" customHeight="1" outlineLevel="1" x14ac:dyDescent="0.25">
      <c r="A61" s="30">
        <v>1253</v>
      </c>
      <c r="B61" s="31" t="s">
        <v>170</v>
      </c>
      <c r="C61" s="32"/>
      <c r="D61" s="32"/>
      <c r="E61" s="32">
        <v>0</v>
      </c>
      <c r="F61" s="68"/>
    </row>
    <row r="62" spans="1:6" s="34" customFormat="1" ht="30" hidden="1" customHeight="1" outlineLevel="1" x14ac:dyDescent="0.25">
      <c r="A62" s="30">
        <v>1254</v>
      </c>
      <c r="B62" s="31" t="s">
        <v>171</v>
      </c>
      <c r="C62" s="32"/>
      <c r="D62" s="32"/>
      <c r="E62" s="32">
        <v>4018733</v>
      </c>
      <c r="F62" s="68"/>
    </row>
    <row r="63" spans="1:6" s="34" customFormat="1" ht="15" hidden="1" customHeight="1" outlineLevel="1" x14ac:dyDescent="0.25">
      <c r="A63" s="30">
        <v>1255</v>
      </c>
      <c r="B63" s="31" t="s">
        <v>54</v>
      </c>
      <c r="C63" s="32"/>
      <c r="D63" s="32"/>
      <c r="E63" s="32">
        <v>0</v>
      </c>
      <c r="F63" s="68"/>
    </row>
    <row r="64" spans="1:6" s="34" customFormat="1" ht="15" hidden="1" customHeight="1" outlineLevel="1" x14ac:dyDescent="0.25">
      <c r="A64" s="30">
        <v>1256</v>
      </c>
      <c r="B64" s="31" t="s">
        <v>55</v>
      </c>
      <c r="C64" s="32"/>
      <c r="D64" s="32"/>
      <c r="E64" s="32">
        <v>0</v>
      </c>
      <c r="F64" s="68"/>
    </row>
    <row r="65" spans="1:6" s="34" customFormat="1" ht="17.25" hidden="1" customHeight="1" outlineLevel="1" x14ac:dyDescent="0.25">
      <c r="A65" s="30">
        <v>1257</v>
      </c>
      <c r="B65" s="31" t="s">
        <v>172</v>
      </c>
      <c r="C65" s="32"/>
      <c r="D65" s="32"/>
      <c r="E65" s="32">
        <v>0</v>
      </c>
      <c r="F65" s="68"/>
    </row>
    <row r="66" spans="1:6" s="34" customFormat="1" ht="30" hidden="1" customHeight="1" outlineLevel="1" x14ac:dyDescent="0.25">
      <c r="A66" s="30">
        <v>1259</v>
      </c>
      <c r="B66" s="31" t="s">
        <v>173</v>
      </c>
      <c r="C66" s="32"/>
      <c r="D66" s="32"/>
      <c r="E66" s="32">
        <v>0</v>
      </c>
      <c r="F66" s="68"/>
    </row>
    <row r="67" spans="1:6" s="34" customFormat="1" ht="30" hidden="1" customHeight="1" outlineLevel="1" x14ac:dyDescent="0.25">
      <c r="A67" s="30">
        <v>1260</v>
      </c>
      <c r="B67" s="31" t="s">
        <v>56</v>
      </c>
      <c r="C67" s="32"/>
      <c r="D67" s="32"/>
      <c r="E67" s="32">
        <v>0</v>
      </c>
      <c r="F67" s="68"/>
    </row>
    <row r="68" spans="1:6" s="34" customFormat="1" ht="30" hidden="1" customHeight="1" outlineLevel="1" x14ac:dyDescent="0.25">
      <c r="A68" s="30">
        <v>1261</v>
      </c>
      <c r="B68" s="31" t="s">
        <v>100</v>
      </c>
      <c r="C68" s="32"/>
      <c r="D68" s="32"/>
      <c r="E68" s="32">
        <v>0</v>
      </c>
      <c r="F68" s="68"/>
    </row>
    <row r="69" spans="1:6" s="34" customFormat="1" ht="30" hidden="1" customHeight="1" outlineLevel="1" x14ac:dyDescent="0.25">
      <c r="A69" s="30">
        <v>1262</v>
      </c>
      <c r="B69" s="31" t="s">
        <v>101</v>
      </c>
      <c r="C69" s="32"/>
      <c r="D69" s="32"/>
      <c r="E69" s="32">
        <v>0</v>
      </c>
      <c r="F69" s="68"/>
    </row>
    <row r="70" spans="1:6" s="34" customFormat="1" ht="30" hidden="1" customHeight="1" outlineLevel="1" x14ac:dyDescent="0.25">
      <c r="A70" s="30">
        <v>1263</v>
      </c>
      <c r="B70" s="31" t="s">
        <v>102</v>
      </c>
      <c r="C70" s="32"/>
      <c r="D70" s="32"/>
      <c r="E70" s="32">
        <v>0</v>
      </c>
      <c r="F70" s="68"/>
    </row>
    <row r="71" spans="1:6" s="34" customFormat="1" ht="45" hidden="1" customHeight="1" outlineLevel="1" x14ac:dyDescent="0.25">
      <c r="A71" s="30">
        <v>1264</v>
      </c>
      <c r="B71" s="31" t="s">
        <v>103</v>
      </c>
      <c r="C71" s="32"/>
      <c r="D71" s="32"/>
      <c r="E71" s="32">
        <v>0</v>
      </c>
      <c r="F71" s="68"/>
    </row>
    <row r="72" spans="1:6" s="34" customFormat="1" ht="17.25" hidden="1" customHeight="1" outlineLevel="1" x14ac:dyDescent="0.25">
      <c r="A72" s="30">
        <v>1725</v>
      </c>
      <c r="B72" s="31" t="s">
        <v>134</v>
      </c>
      <c r="C72" s="32"/>
      <c r="D72" s="32"/>
      <c r="E72" s="32">
        <v>113197</v>
      </c>
      <c r="F72" s="68"/>
    </row>
    <row r="73" spans="1:6" s="34" customFormat="1" ht="17.25" hidden="1" customHeight="1" outlineLevel="1" x14ac:dyDescent="0.25">
      <c r="A73" s="30"/>
      <c r="B73" s="31"/>
      <c r="C73" s="32"/>
      <c r="D73" s="32"/>
      <c r="E73" s="32"/>
      <c r="F73" s="68"/>
    </row>
    <row r="74" spans="1:6" s="37" customFormat="1" ht="33" hidden="1" customHeight="1" outlineLevel="1" x14ac:dyDescent="0.25">
      <c r="A74" s="35">
        <v>1733</v>
      </c>
      <c r="B74" s="38" t="s">
        <v>135</v>
      </c>
      <c r="C74" s="32"/>
      <c r="D74" s="32"/>
      <c r="E74" s="32">
        <v>7920</v>
      </c>
      <c r="F74" s="68"/>
    </row>
    <row r="75" spans="1:6" s="37" customFormat="1" ht="33" hidden="1" customHeight="1" outlineLevel="1" x14ac:dyDescent="0.25">
      <c r="A75" s="35">
        <v>1733</v>
      </c>
      <c r="B75" s="38" t="s">
        <v>135</v>
      </c>
      <c r="C75" s="32"/>
      <c r="D75" s="32"/>
      <c r="E75" s="32"/>
      <c r="F75" s="68"/>
    </row>
    <row r="76" spans="1:6" s="20" customFormat="1" collapsed="1" x14ac:dyDescent="0.25">
      <c r="A76" s="1"/>
      <c r="B76" s="59" t="s">
        <v>216</v>
      </c>
      <c r="C76" s="4">
        <v>186360751</v>
      </c>
      <c r="D76" s="4"/>
      <c r="E76" s="4">
        <v>182817251</v>
      </c>
      <c r="F76" s="68"/>
    </row>
    <row r="77" spans="1:6" s="37" customFormat="1" ht="15" hidden="1" customHeight="1" outlineLevel="1" x14ac:dyDescent="0.25">
      <c r="A77" s="35">
        <v>1401</v>
      </c>
      <c r="B77" s="36" t="s">
        <v>175</v>
      </c>
      <c r="C77" s="32"/>
      <c r="D77" s="32"/>
      <c r="E77" s="32">
        <v>320153</v>
      </c>
      <c r="F77" s="68"/>
    </row>
    <row r="78" spans="1:6" s="37" customFormat="1" ht="15" hidden="1" customHeight="1" outlineLevel="1" x14ac:dyDescent="0.25">
      <c r="A78" s="35">
        <v>1403</v>
      </c>
      <c r="B78" s="36" t="s">
        <v>176</v>
      </c>
      <c r="C78" s="32"/>
      <c r="D78" s="32"/>
      <c r="E78" s="32">
        <v>0</v>
      </c>
      <c r="F78" s="68"/>
    </row>
    <row r="79" spans="1:6" s="37" customFormat="1" ht="15" hidden="1" customHeight="1" outlineLevel="1" x14ac:dyDescent="0.25">
      <c r="A79" s="35">
        <v>1405</v>
      </c>
      <c r="B79" s="36" t="s">
        <v>177</v>
      </c>
      <c r="C79" s="32"/>
      <c r="D79" s="32"/>
      <c r="E79" s="32">
        <v>0</v>
      </c>
      <c r="F79" s="68"/>
    </row>
    <row r="80" spans="1:6" s="37" customFormat="1" ht="15" hidden="1" customHeight="1" outlineLevel="1" x14ac:dyDescent="0.25">
      <c r="A80" s="35">
        <v>1407</v>
      </c>
      <c r="B80" s="36" t="s">
        <v>178</v>
      </c>
      <c r="C80" s="32"/>
      <c r="D80" s="32"/>
      <c r="E80" s="32">
        <v>55000</v>
      </c>
      <c r="F80" s="68"/>
    </row>
    <row r="81" spans="1:6" s="37" customFormat="1" ht="15" hidden="1" customHeight="1" outlineLevel="1" x14ac:dyDescent="0.25">
      <c r="A81" s="35">
        <v>1409</v>
      </c>
      <c r="B81" s="36"/>
      <c r="C81" s="32"/>
      <c r="D81" s="32"/>
      <c r="E81" s="32"/>
      <c r="F81" s="68"/>
    </row>
    <row r="82" spans="1:6" s="37" customFormat="1" ht="15" hidden="1" customHeight="1" outlineLevel="1" x14ac:dyDescent="0.25">
      <c r="A82" s="35">
        <v>1411</v>
      </c>
      <c r="B82" s="36" t="s">
        <v>179</v>
      </c>
      <c r="C82" s="32"/>
      <c r="D82" s="32"/>
      <c r="E82" s="32">
        <v>46134339</v>
      </c>
      <c r="F82" s="68"/>
    </row>
    <row r="83" spans="1:6" s="37" customFormat="1" ht="15" hidden="1" customHeight="1" outlineLevel="1" x14ac:dyDescent="0.25">
      <c r="A83" s="35">
        <v>1417</v>
      </c>
      <c r="B83" s="36" t="s">
        <v>180</v>
      </c>
      <c r="C83" s="32"/>
      <c r="D83" s="32"/>
      <c r="E83" s="32">
        <v>32420140</v>
      </c>
      <c r="F83" s="68"/>
    </row>
    <row r="84" spans="1:6" s="37" customFormat="1" ht="15" hidden="1" customHeight="1" outlineLevel="1" x14ac:dyDescent="0.25">
      <c r="A84" s="35">
        <v>1420</v>
      </c>
      <c r="B84" s="36" t="s">
        <v>181</v>
      </c>
      <c r="C84" s="32"/>
      <c r="D84" s="32"/>
      <c r="E84" s="32">
        <v>0</v>
      </c>
      <c r="F84" s="68"/>
    </row>
    <row r="85" spans="1:6" s="37" customFormat="1" ht="15" hidden="1" customHeight="1" outlineLevel="1" x14ac:dyDescent="0.25">
      <c r="A85" s="35">
        <v>1421</v>
      </c>
      <c r="B85" s="36"/>
      <c r="C85" s="32"/>
      <c r="D85" s="32"/>
      <c r="E85" s="32">
        <v>0</v>
      </c>
      <c r="F85" s="68"/>
    </row>
    <row r="86" spans="1:6" s="37" customFormat="1" ht="15" hidden="1" customHeight="1" outlineLevel="1" x14ac:dyDescent="0.25">
      <c r="A86" s="35">
        <v>1424</v>
      </c>
      <c r="B86" s="36" t="s">
        <v>182</v>
      </c>
      <c r="C86" s="32"/>
      <c r="D86" s="32"/>
      <c r="E86" s="32">
        <v>3569486</v>
      </c>
      <c r="F86" s="68"/>
    </row>
    <row r="87" spans="1:6" s="37" customFormat="1" ht="30" hidden="1" customHeight="1" outlineLevel="1" x14ac:dyDescent="0.25">
      <c r="A87" s="35">
        <v>1428</v>
      </c>
      <c r="B87" s="36" t="s">
        <v>183</v>
      </c>
      <c r="C87" s="32"/>
      <c r="D87" s="32"/>
      <c r="E87" s="32">
        <v>-4167766</v>
      </c>
      <c r="F87" s="68"/>
    </row>
    <row r="88" spans="1:6" s="37" customFormat="1" ht="15" hidden="1" customHeight="1" outlineLevel="1" x14ac:dyDescent="0.25">
      <c r="A88" s="35">
        <v>1431</v>
      </c>
      <c r="B88" s="36"/>
      <c r="C88" s="32"/>
      <c r="D88" s="32"/>
      <c r="E88" s="32">
        <v>0</v>
      </c>
      <c r="F88" s="68"/>
    </row>
    <row r="89" spans="1:6" s="37" customFormat="1" ht="15" hidden="1" customHeight="1" outlineLevel="1" x14ac:dyDescent="0.25">
      <c r="A89" s="35">
        <v>1432</v>
      </c>
      <c r="B89" s="36" t="s">
        <v>184</v>
      </c>
      <c r="C89" s="32"/>
      <c r="D89" s="32"/>
      <c r="E89" s="32">
        <v>0</v>
      </c>
      <c r="F89" s="68"/>
    </row>
    <row r="90" spans="1:6" s="37" customFormat="1" ht="15" hidden="1" customHeight="1" outlineLevel="1" x14ac:dyDescent="0.25">
      <c r="A90" s="35">
        <v>1434</v>
      </c>
      <c r="B90" s="36" t="s">
        <v>196</v>
      </c>
      <c r="C90" s="32"/>
      <c r="D90" s="32"/>
      <c r="E90" s="32">
        <v>-182806</v>
      </c>
      <c r="F90" s="68"/>
    </row>
    <row r="91" spans="1:6" s="37" customFormat="1" ht="15" hidden="1" customHeight="1" outlineLevel="1" x14ac:dyDescent="0.25">
      <c r="A91" s="35">
        <v>1435</v>
      </c>
      <c r="B91" s="36" t="s">
        <v>206</v>
      </c>
      <c r="C91" s="32"/>
      <c r="D91" s="32"/>
      <c r="E91" s="32">
        <v>16841</v>
      </c>
      <c r="F91" s="68"/>
    </row>
    <row r="92" spans="1:6" s="37" customFormat="1" ht="30" hidden="1" customHeight="1" outlineLevel="1" x14ac:dyDescent="0.25">
      <c r="A92" s="35">
        <v>1465</v>
      </c>
      <c r="B92" s="36" t="s">
        <v>119</v>
      </c>
      <c r="C92" s="32"/>
      <c r="D92" s="32"/>
      <c r="E92" s="32">
        <v>0</v>
      </c>
      <c r="F92" s="68"/>
    </row>
    <row r="93" spans="1:6" s="39" customFormat="1" ht="30" hidden="1" customHeight="1" outlineLevel="1" x14ac:dyDescent="0.25">
      <c r="A93" s="35">
        <v>1740</v>
      </c>
      <c r="B93" s="36" t="s">
        <v>136</v>
      </c>
      <c r="C93" s="32"/>
      <c r="D93" s="32"/>
      <c r="E93" s="32">
        <v>2512340</v>
      </c>
      <c r="F93" s="68"/>
    </row>
    <row r="94" spans="1:6" s="39" customFormat="1" ht="30" hidden="1" customHeight="1" outlineLevel="1" x14ac:dyDescent="0.25">
      <c r="A94" s="35">
        <v>1741</v>
      </c>
      <c r="B94" s="36" t="s">
        <v>137</v>
      </c>
      <c r="C94" s="32"/>
      <c r="D94" s="32"/>
      <c r="E94" s="32">
        <v>526536</v>
      </c>
      <c r="F94" s="68"/>
    </row>
    <row r="95" spans="1:6" s="39" customFormat="1" ht="15" hidden="1" customHeight="1" outlineLevel="1" x14ac:dyDescent="0.25">
      <c r="A95" s="35">
        <v>1752</v>
      </c>
      <c r="B95" s="36" t="s">
        <v>105</v>
      </c>
      <c r="C95" s="32"/>
      <c r="D95" s="32"/>
      <c r="E95" s="32">
        <v>0</v>
      </c>
      <c r="F95" s="68"/>
    </row>
    <row r="96" spans="1:6" s="39" customFormat="1" ht="30" hidden="1" customHeight="1" outlineLevel="1" x14ac:dyDescent="0.25">
      <c r="A96" s="35">
        <v>1824</v>
      </c>
      <c r="B96" s="42" t="s">
        <v>31</v>
      </c>
      <c r="C96" s="32"/>
      <c r="D96" s="32"/>
      <c r="E96" s="32">
        <v>0</v>
      </c>
      <c r="F96" s="68"/>
    </row>
    <row r="97" spans="1:6" s="39" customFormat="1" ht="15" hidden="1" customHeight="1" outlineLevel="1" x14ac:dyDescent="0.25">
      <c r="A97" s="35">
        <v>1855</v>
      </c>
      <c r="B97" s="36" t="s">
        <v>153</v>
      </c>
      <c r="C97" s="32"/>
      <c r="D97" s="32"/>
      <c r="E97" s="32">
        <v>0</v>
      </c>
      <c r="F97" s="68"/>
    </row>
    <row r="98" spans="1:6" s="29" customFormat="1" collapsed="1" x14ac:dyDescent="0.25">
      <c r="A98" s="28"/>
      <c r="B98" s="60" t="s">
        <v>231</v>
      </c>
      <c r="C98" s="4">
        <v>8809646</v>
      </c>
      <c r="D98" s="4"/>
      <c r="E98" s="4">
        <v>4347900</v>
      </c>
      <c r="F98" s="68"/>
    </row>
    <row r="99" spans="1:6" s="41" customFormat="1" ht="15" hidden="1" customHeight="1" outlineLevel="1" x14ac:dyDescent="0.25">
      <c r="A99" s="35">
        <v>1651</v>
      </c>
      <c r="B99" s="36" t="s">
        <v>193</v>
      </c>
      <c r="C99" s="32"/>
      <c r="D99" s="32"/>
      <c r="E99" s="32">
        <v>35969</v>
      </c>
      <c r="F99" s="68"/>
    </row>
    <row r="100" spans="1:6" s="41" customFormat="1" ht="15" hidden="1" customHeight="1" outlineLevel="1" x14ac:dyDescent="0.25">
      <c r="A100" s="35">
        <v>1652</v>
      </c>
      <c r="B100" s="36" t="s">
        <v>122</v>
      </c>
      <c r="C100" s="32"/>
      <c r="D100" s="32"/>
      <c r="E100" s="32">
        <v>970400</v>
      </c>
      <c r="F100" s="68"/>
    </row>
    <row r="101" spans="1:6" s="41" customFormat="1" ht="15" hidden="1" customHeight="1" outlineLevel="1" x14ac:dyDescent="0.25">
      <c r="A101" s="35">
        <v>1653</v>
      </c>
      <c r="B101" s="36" t="s">
        <v>123</v>
      </c>
      <c r="C101" s="32"/>
      <c r="D101" s="32"/>
      <c r="E101" s="32">
        <v>194824</v>
      </c>
      <c r="F101" s="68"/>
    </row>
    <row r="102" spans="1:6" s="41" customFormat="1" ht="15" hidden="1" customHeight="1" outlineLevel="1" x14ac:dyDescent="0.25">
      <c r="A102" s="35">
        <v>1654</v>
      </c>
      <c r="B102" s="36" t="s">
        <v>124</v>
      </c>
      <c r="C102" s="32"/>
      <c r="D102" s="32"/>
      <c r="E102" s="32">
        <v>286602</v>
      </c>
      <c r="F102" s="68"/>
    </row>
    <row r="103" spans="1:6" s="41" customFormat="1" ht="15" hidden="1" customHeight="1" outlineLevel="1" x14ac:dyDescent="0.25">
      <c r="A103" s="35">
        <v>1657</v>
      </c>
      <c r="B103" s="36" t="s">
        <v>125</v>
      </c>
      <c r="C103" s="32"/>
      <c r="D103" s="32"/>
      <c r="E103" s="32">
        <v>211231</v>
      </c>
      <c r="F103" s="68"/>
    </row>
    <row r="104" spans="1:6" s="41" customFormat="1" ht="15" hidden="1" customHeight="1" outlineLevel="1" x14ac:dyDescent="0.25">
      <c r="A104" s="35">
        <v>1658</v>
      </c>
      <c r="B104" s="36" t="s">
        <v>126</v>
      </c>
      <c r="C104" s="32"/>
      <c r="D104" s="32"/>
      <c r="E104" s="32">
        <v>139572</v>
      </c>
      <c r="F104" s="68"/>
    </row>
    <row r="105" spans="1:6" s="41" customFormat="1" ht="15" hidden="1" customHeight="1" outlineLevel="1" x14ac:dyDescent="0.25">
      <c r="A105" s="35">
        <v>1659</v>
      </c>
      <c r="B105" s="36" t="s">
        <v>127</v>
      </c>
      <c r="C105" s="32"/>
      <c r="D105" s="32"/>
      <c r="E105" s="32">
        <v>400552</v>
      </c>
      <c r="F105" s="68"/>
    </row>
    <row r="106" spans="1:6" s="41" customFormat="1" ht="15" hidden="1" customHeight="1" outlineLevel="1" x14ac:dyDescent="0.25">
      <c r="A106" s="35">
        <v>1692</v>
      </c>
      <c r="B106" s="36" t="s">
        <v>128</v>
      </c>
      <c r="C106" s="32"/>
      <c r="D106" s="32"/>
      <c r="E106" s="32">
        <v>-4371</v>
      </c>
      <c r="F106" s="68"/>
    </row>
    <row r="107" spans="1:6" s="41" customFormat="1" ht="15" hidden="1" customHeight="1" outlineLevel="1" x14ac:dyDescent="0.25">
      <c r="A107" s="35">
        <v>1693</v>
      </c>
      <c r="B107" s="36" t="s">
        <v>129</v>
      </c>
      <c r="C107" s="32"/>
      <c r="D107" s="32"/>
      <c r="E107" s="32">
        <v>-111111</v>
      </c>
      <c r="F107" s="68"/>
    </row>
    <row r="108" spans="1:6" s="41" customFormat="1" ht="15" hidden="1" customHeight="1" outlineLevel="1" x14ac:dyDescent="0.25">
      <c r="A108" s="35">
        <v>1694</v>
      </c>
      <c r="B108" s="36" t="s">
        <v>130</v>
      </c>
      <c r="C108" s="32"/>
      <c r="D108" s="32"/>
      <c r="E108" s="32">
        <v>-124363</v>
      </c>
      <c r="F108" s="68"/>
    </row>
    <row r="109" spans="1:6" s="41" customFormat="1" ht="30" hidden="1" customHeight="1" outlineLevel="1" x14ac:dyDescent="0.25">
      <c r="A109" s="35">
        <v>1697</v>
      </c>
      <c r="B109" s="36" t="s">
        <v>131</v>
      </c>
      <c r="C109" s="32"/>
      <c r="D109" s="32"/>
      <c r="E109" s="32">
        <v>-717</v>
      </c>
      <c r="F109" s="68"/>
    </row>
    <row r="110" spans="1:6" s="41" customFormat="1" ht="15" hidden="1" customHeight="1" outlineLevel="1" x14ac:dyDescent="0.25">
      <c r="A110" s="35">
        <v>1698</v>
      </c>
      <c r="B110" s="36" t="s">
        <v>132</v>
      </c>
      <c r="C110" s="32"/>
      <c r="D110" s="32"/>
      <c r="E110" s="32">
        <v>-26573</v>
      </c>
      <c r="F110" s="68"/>
    </row>
    <row r="111" spans="1:6" s="41" customFormat="1" ht="15" hidden="1" customHeight="1" outlineLevel="1" x14ac:dyDescent="0.25">
      <c r="A111" s="35">
        <v>1699</v>
      </c>
      <c r="B111" s="36" t="s">
        <v>133</v>
      </c>
      <c r="C111" s="32"/>
      <c r="D111" s="32"/>
      <c r="E111" s="32">
        <v>-208505</v>
      </c>
      <c r="F111" s="68"/>
    </row>
    <row r="112" spans="1:6" s="41" customFormat="1" hidden="1" collapsed="1" x14ac:dyDescent="0.25">
      <c r="A112" s="35"/>
      <c r="B112" s="59" t="s">
        <v>217</v>
      </c>
      <c r="C112" s="4"/>
      <c r="D112" s="32"/>
      <c r="E112" s="4">
        <v>0</v>
      </c>
      <c r="F112" s="68"/>
    </row>
    <row r="113" spans="1:6" s="41" customFormat="1" ht="15" hidden="1" customHeight="1" outlineLevel="1" x14ac:dyDescent="0.25">
      <c r="A113" s="35">
        <v>1857</v>
      </c>
      <c r="B113" s="36"/>
      <c r="C113" s="32"/>
      <c r="D113" s="32"/>
      <c r="E113" s="32">
        <v>18337</v>
      </c>
      <c r="F113" s="68"/>
    </row>
    <row r="114" spans="1:6" s="20" customFormat="1" collapsed="1" x14ac:dyDescent="0.25">
      <c r="A114" s="1"/>
      <c r="B114" s="59" t="s">
        <v>207</v>
      </c>
      <c r="C114" s="4">
        <v>30072935</v>
      </c>
      <c r="D114" s="4"/>
      <c r="E114" s="4">
        <v>27883000</v>
      </c>
      <c r="F114" s="68"/>
    </row>
    <row r="115" spans="1:6" s="39" customFormat="1" ht="45" hidden="1" customHeight="1" outlineLevel="1" x14ac:dyDescent="0.25">
      <c r="A115" s="35">
        <v>1462</v>
      </c>
      <c r="B115" s="36" t="s">
        <v>40</v>
      </c>
      <c r="C115" s="32">
        <v>0</v>
      </c>
      <c r="D115" s="32"/>
      <c r="E115" s="32">
        <v>0</v>
      </c>
      <c r="F115" s="68"/>
    </row>
    <row r="116" spans="1:6" s="39" customFormat="1" ht="45" hidden="1" customHeight="1" outlineLevel="1" x14ac:dyDescent="0.25">
      <c r="A116" s="35">
        <v>1463</v>
      </c>
      <c r="B116" s="36" t="s">
        <v>18</v>
      </c>
      <c r="C116" s="32">
        <v>0</v>
      </c>
      <c r="D116" s="32"/>
      <c r="E116" s="32">
        <v>0</v>
      </c>
      <c r="F116" s="68"/>
    </row>
    <row r="117" spans="1:6" s="39" customFormat="1" ht="30" hidden="1" customHeight="1" outlineLevel="1" x14ac:dyDescent="0.25">
      <c r="A117" s="35">
        <v>1469</v>
      </c>
      <c r="B117" s="36" t="s">
        <v>19</v>
      </c>
      <c r="C117" s="32">
        <v>0</v>
      </c>
      <c r="D117" s="32"/>
      <c r="E117" s="32">
        <v>0</v>
      </c>
      <c r="F117" s="68"/>
    </row>
    <row r="118" spans="1:6" s="39" customFormat="1" ht="15" hidden="1" customHeight="1" outlineLevel="1" x14ac:dyDescent="0.25">
      <c r="A118" s="35">
        <v>1601</v>
      </c>
      <c r="B118" s="36" t="s">
        <v>20</v>
      </c>
      <c r="C118" s="32">
        <v>0</v>
      </c>
      <c r="D118" s="32"/>
      <c r="E118" s="32">
        <v>0</v>
      </c>
      <c r="F118" s="68"/>
    </row>
    <row r="119" spans="1:6" s="39" customFormat="1" ht="15" hidden="1" customHeight="1" outlineLevel="1" x14ac:dyDescent="0.25">
      <c r="A119" s="35">
        <v>1602</v>
      </c>
      <c r="B119" s="36" t="s">
        <v>121</v>
      </c>
      <c r="C119" s="67">
        <v>31993</v>
      </c>
      <c r="D119" s="32"/>
      <c r="E119" s="32">
        <v>28943</v>
      </c>
      <c r="F119" s="68"/>
    </row>
    <row r="120" spans="1:6" s="39" customFormat="1" ht="15" hidden="1" customHeight="1" outlineLevel="1" x14ac:dyDescent="0.25">
      <c r="A120" s="35">
        <v>1603</v>
      </c>
      <c r="B120" s="36" t="s">
        <v>21</v>
      </c>
      <c r="C120" s="32">
        <v>0</v>
      </c>
      <c r="D120" s="32"/>
      <c r="E120" s="32">
        <v>0</v>
      </c>
      <c r="F120" s="68"/>
    </row>
    <row r="121" spans="1:6" s="39" customFormat="1" ht="15" hidden="1" customHeight="1" outlineLevel="1" x14ac:dyDescent="0.25">
      <c r="A121" s="35">
        <v>1610</v>
      </c>
      <c r="B121" s="40" t="s">
        <v>204</v>
      </c>
      <c r="C121" s="67">
        <v>1579012</v>
      </c>
      <c r="D121" s="32"/>
      <c r="E121" s="32">
        <v>593181</v>
      </c>
      <c r="F121" s="68"/>
    </row>
    <row r="122" spans="1:6" s="39" customFormat="1" ht="30" hidden="1" customHeight="1" outlineLevel="1" x14ac:dyDescent="0.25">
      <c r="A122" s="35">
        <v>1727</v>
      </c>
      <c r="B122" s="36" t="s">
        <v>22</v>
      </c>
      <c r="C122" s="32">
        <v>0</v>
      </c>
      <c r="D122" s="32"/>
      <c r="E122" s="32">
        <v>0</v>
      </c>
      <c r="F122" s="68"/>
    </row>
    <row r="123" spans="1:6" s="39" customFormat="1" ht="15" hidden="1" customHeight="1" outlineLevel="1" x14ac:dyDescent="0.25">
      <c r="A123" s="35">
        <v>1749</v>
      </c>
      <c r="B123" s="36" t="s">
        <v>23</v>
      </c>
      <c r="C123" s="32">
        <v>0</v>
      </c>
      <c r="D123" s="32"/>
      <c r="E123" s="32">
        <v>0</v>
      </c>
      <c r="F123" s="68"/>
    </row>
    <row r="124" spans="1:6" s="39" customFormat="1" ht="15" hidden="1" customHeight="1" outlineLevel="1" x14ac:dyDescent="0.25">
      <c r="A124" s="35">
        <v>1756</v>
      </c>
      <c r="B124" s="36" t="s">
        <v>106</v>
      </c>
      <c r="C124" s="32">
        <v>0</v>
      </c>
      <c r="D124" s="32"/>
      <c r="E124" s="32">
        <v>0</v>
      </c>
      <c r="F124" s="68"/>
    </row>
    <row r="125" spans="1:6" s="39" customFormat="1" ht="30" hidden="1" customHeight="1" outlineLevel="1" x14ac:dyDescent="0.25">
      <c r="A125" s="35">
        <v>1792</v>
      </c>
      <c r="B125" s="36" t="s">
        <v>139</v>
      </c>
      <c r="C125" s="32">
        <v>0</v>
      </c>
      <c r="D125" s="32"/>
      <c r="E125" s="32">
        <v>0</v>
      </c>
      <c r="F125" s="68"/>
    </row>
    <row r="126" spans="1:6" s="39" customFormat="1" ht="15" hidden="1" customHeight="1" outlineLevel="1" x14ac:dyDescent="0.25">
      <c r="A126" s="35">
        <v>1793</v>
      </c>
      <c r="B126" s="36" t="s">
        <v>107</v>
      </c>
      <c r="C126" s="66">
        <v>81186</v>
      </c>
      <c r="D126" s="32"/>
      <c r="E126" s="32">
        <v>17805</v>
      </c>
      <c r="F126" s="68"/>
    </row>
    <row r="127" spans="1:6" s="39" customFormat="1" ht="15" hidden="1" customHeight="1" outlineLevel="1" x14ac:dyDescent="0.25">
      <c r="A127" s="35">
        <v>1799</v>
      </c>
      <c r="B127" s="36" t="s">
        <v>140</v>
      </c>
      <c r="C127" s="66">
        <v>538399</v>
      </c>
      <c r="D127" s="32"/>
      <c r="E127" s="32">
        <v>315333</v>
      </c>
      <c r="F127" s="68"/>
    </row>
    <row r="128" spans="1:6" s="39" customFormat="1" ht="30" hidden="1" customHeight="1" outlineLevel="1" x14ac:dyDescent="0.25">
      <c r="A128" s="35">
        <v>1811</v>
      </c>
      <c r="B128" s="36" t="s">
        <v>141</v>
      </c>
      <c r="C128" s="32">
        <v>931</v>
      </c>
      <c r="D128" s="32"/>
      <c r="E128" s="32">
        <v>0</v>
      </c>
      <c r="F128" s="68"/>
    </row>
    <row r="129" spans="1:6" s="39" customFormat="1" ht="30" hidden="1" customHeight="1" outlineLevel="1" x14ac:dyDescent="0.25">
      <c r="A129" s="35">
        <v>1812</v>
      </c>
      <c r="B129" s="36" t="s">
        <v>24</v>
      </c>
      <c r="C129" s="32">
        <v>0</v>
      </c>
      <c r="D129" s="32"/>
      <c r="E129" s="32">
        <v>0</v>
      </c>
      <c r="F129" s="68"/>
    </row>
    <row r="130" spans="1:6" s="39" customFormat="1" ht="30" hidden="1" customHeight="1" outlineLevel="1" x14ac:dyDescent="0.25">
      <c r="A130" s="35">
        <v>1813</v>
      </c>
      <c r="B130" s="36" t="s">
        <v>25</v>
      </c>
      <c r="C130" s="32">
        <v>0</v>
      </c>
      <c r="D130" s="32"/>
      <c r="E130" s="32">
        <v>0</v>
      </c>
      <c r="F130" s="68"/>
    </row>
    <row r="131" spans="1:6" s="39" customFormat="1" ht="30" hidden="1" customHeight="1" outlineLevel="1" x14ac:dyDescent="0.25">
      <c r="A131" s="35">
        <v>1814</v>
      </c>
      <c r="B131" s="36" t="s">
        <v>26</v>
      </c>
      <c r="C131" s="32">
        <v>0</v>
      </c>
      <c r="D131" s="32"/>
      <c r="E131" s="32">
        <v>0</v>
      </c>
      <c r="F131" s="68"/>
    </row>
    <row r="132" spans="1:6" s="39" customFormat="1" ht="30" hidden="1" customHeight="1" outlineLevel="1" x14ac:dyDescent="0.25">
      <c r="A132" s="35">
        <v>1815</v>
      </c>
      <c r="B132" s="36" t="s">
        <v>142</v>
      </c>
      <c r="C132" s="67">
        <v>33352</v>
      </c>
      <c r="D132" s="32"/>
      <c r="E132" s="32">
        <v>1558</v>
      </c>
      <c r="F132" s="68"/>
    </row>
    <row r="133" spans="1:6" s="39" customFormat="1" ht="30" hidden="1" customHeight="1" outlineLevel="1" x14ac:dyDescent="0.25">
      <c r="A133" s="35">
        <v>1816</v>
      </c>
      <c r="B133" s="36" t="s">
        <v>143</v>
      </c>
      <c r="C133" s="32">
        <v>0</v>
      </c>
      <c r="D133" s="32"/>
      <c r="E133" s="32">
        <v>0</v>
      </c>
      <c r="F133" s="68"/>
    </row>
    <row r="134" spans="1:6" s="39" customFormat="1" ht="30" hidden="1" customHeight="1" outlineLevel="1" x14ac:dyDescent="0.25">
      <c r="A134" s="35">
        <v>1817</v>
      </c>
      <c r="B134" s="36" t="s">
        <v>144</v>
      </c>
      <c r="C134" s="32">
        <v>222</v>
      </c>
      <c r="D134" s="32"/>
      <c r="E134" s="32">
        <v>33</v>
      </c>
      <c r="F134" s="68"/>
    </row>
    <row r="135" spans="1:6" s="39" customFormat="1" ht="15" hidden="1" customHeight="1" outlineLevel="1" x14ac:dyDescent="0.25">
      <c r="A135" s="35">
        <v>1818</v>
      </c>
      <c r="B135" s="36" t="s">
        <v>145</v>
      </c>
      <c r="C135" s="32">
        <v>262</v>
      </c>
      <c r="D135" s="32"/>
      <c r="E135" s="32">
        <v>18</v>
      </c>
      <c r="F135" s="68"/>
    </row>
    <row r="136" spans="1:6" s="39" customFormat="1" ht="30" hidden="1" customHeight="1" outlineLevel="1" x14ac:dyDescent="0.25">
      <c r="A136" s="35">
        <v>1819</v>
      </c>
      <c r="B136" s="36" t="s">
        <v>27</v>
      </c>
      <c r="C136" s="32">
        <v>0</v>
      </c>
      <c r="D136" s="32"/>
      <c r="E136" s="32">
        <v>0</v>
      </c>
      <c r="F136" s="68"/>
    </row>
    <row r="137" spans="1:6" s="39" customFormat="1" ht="30" hidden="1" customHeight="1" outlineLevel="1" x14ac:dyDescent="0.25">
      <c r="A137" s="35">
        <v>1820</v>
      </c>
      <c r="B137" s="36" t="s">
        <v>28</v>
      </c>
      <c r="C137" s="32">
        <v>0</v>
      </c>
      <c r="D137" s="32"/>
      <c r="E137" s="32">
        <v>0</v>
      </c>
      <c r="F137" s="68"/>
    </row>
    <row r="138" spans="1:6" s="39" customFormat="1" ht="30" hidden="1" customHeight="1" outlineLevel="1" x14ac:dyDescent="0.25">
      <c r="A138" s="35">
        <v>1821</v>
      </c>
      <c r="B138" s="36" t="s">
        <v>146</v>
      </c>
      <c r="C138" s="32">
        <v>0</v>
      </c>
      <c r="D138" s="32"/>
      <c r="E138" s="32">
        <v>0</v>
      </c>
      <c r="F138" s="68"/>
    </row>
    <row r="139" spans="1:6" s="39" customFormat="1" ht="30" hidden="1" customHeight="1" outlineLevel="1" x14ac:dyDescent="0.25">
      <c r="A139" s="35">
        <v>1822</v>
      </c>
      <c r="B139" s="36" t="s">
        <v>29</v>
      </c>
      <c r="C139" s="32">
        <v>0</v>
      </c>
      <c r="D139" s="32"/>
      <c r="E139" s="32">
        <v>0</v>
      </c>
      <c r="F139" s="68"/>
    </row>
    <row r="140" spans="1:6" s="39" customFormat="1" ht="30" hidden="1" customHeight="1" outlineLevel="1" x14ac:dyDescent="0.25">
      <c r="A140" s="35">
        <v>1823</v>
      </c>
      <c r="B140" s="42" t="s">
        <v>30</v>
      </c>
      <c r="C140" s="32">
        <v>0</v>
      </c>
      <c r="D140" s="32"/>
      <c r="E140" s="32">
        <v>0</v>
      </c>
      <c r="F140" s="68"/>
    </row>
    <row r="141" spans="1:6" s="39" customFormat="1" ht="30" hidden="1" customHeight="1" outlineLevel="1" x14ac:dyDescent="0.25">
      <c r="A141" s="35">
        <v>1831</v>
      </c>
      <c r="B141" s="42" t="s">
        <v>147</v>
      </c>
      <c r="C141" s="32">
        <v>0</v>
      </c>
      <c r="D141" s="32"/>
      <c r="E141" s="32">
        <v>0</v>
      </c>
      <c r="F141" s="68"/>
    </row>
    <row r="142" spans="1:6" s="39" customFormat="1" ht="30" hidden="1" customHeight="1" outlineLevel="1" x14ac:dyDescent="0.25">
      <c r="A142" s="35">
        <v>1832</v>
      </c>
      <c r="B142" s="42" t="s">
        <v>32</v>
      </c>
      <c r="C142" s="32">
        <v>0</v>
      </c>
      <c r="D142" s="32"/>
      <c r="E142" s="32">
        <v>0</v>
      </c>
      <c r="F142" s="68"/>
    </row>
    <row r="143" spans="1:6" s="39" customFormat="1" ht="30" hidden="1" customHeight="1" outlineLevel="1" x14ac:dyDescent="0.25">
      <c r="A143" s="35">
        <v>1833</v>
      </c>
      <c r="B143" s="42" t="s">
        <v>33</v>
      </c>
      <c r="C143" s="32">
        <v>0</v>
      </c>
      <c r="D143" s="32"/>
      <c r="E143" s="32">
        <v>0</v>
      </c>
      <c r="F143" s="68"/>
    </row>
    <row r="144" spans="1:6" s="39" customFormat="1" ht="30" hidden="1" customHeight="1" outlineLevel="1" x14ac:dyDescent="0.25">
      <c r="A144" s="35">
        <v>1834</v>
      </c>
      <c r="B144" s="42" t="s">
        <v>33</v>
      </c>
      <c r="C144" s="32">
        <v>0</v>
      </c>
      <c r="D144" s="32"/>
      <c r="E144" s="32">
        <v>0</v>
      </c>
      <c r="F144" s="68"/>
    </row>
    <row r="145" spans="1:6" s="39" customFormat="1" ht="30" hidden="1" customHeight="1" outlineLevel="1" x14ac:dyDescent="0.25">
      <c r="A145" s="35">
        <v>1835</v>
      </c>
      <c r="B145" s="42" t="s">
        <v>33</v>
      </c>
      <c r="C145" s="32">
        <v>0</v>
      </c>
      <c r="D145" s="32"/>
      <c r="E145" s="32">
        <v>0</v>
      </c>
      <c r="F145" s="68"/>
    </row>
    <row r="146" spans="1:6" s="39" customFormat="1" ht="30" hidden="1" customHeight="1" outlineLevel="1" x14ac:dyDescent="0.25">
      <c r="A146" s="35">
        <v>1836</v>
      </c>
      <c r="B146" s="36" t="s">
        <v>148</v>
      </c>
      <c r="C146" s="32">
        <v>0</v>
      </c>
      <c r="D146" s="32"/>
      <c r="E146" s="32">
        <v>0</v>
      </c>
      <c r="F146" s="68"/>
    </row>
    <row r="147" spans="1:6" s="39" customFormat="1" ht="30" hidden="1" customHeight="1" outlineLevel="1" x14ac:dyDescent="0.25">
      <c r="A147" s="35">
        <v>1837</v>
      </c>
      <c r="B147" s="36" t="s">
        <v>33</v>
      </c>
      <c r="C147" s="32">
        <v>206</v>
      </c>
      <c r="D147" s="32"/>
      <c r="E147" s="32">
        <v>0</v>
      </c>
      <c r="F147" s="68"/>
    </row>
    <row r="148" spans="1:6" s="39" customFormat="1" ht="15" hidden="1" customHeight="1" outlineLevel="1" x14ac:dyDescent="0.25">
      <c r="A148" s="35">
        <v>1838</v>
      </c>
      <c r="B148" s="36" t="s">
        <v>149</v>
      </c>
      <c r="C148" s="67">
        <v>802</v>
      </c>
      <c r="D148" s="32"/>
      <c r="E148" s="32">
        <v>446</v>
      </c>
      <c r="F148" s="68"/>
    </row>
    <row r="149" spans="1:6" s="39" customFormat="1" ht="30" hidden="1" customHeight="1" outlineLevel="1" x14ac:dyDescent="0.25">
      <c r="A149" s="35">
        <v>1839</v>
      </c>
      <c r="B149" s="36" t="s">
        <v>33</v>
      </c>
      <c r="C149" s="32">
        <v>0</v>
      </c>
      <c r="D149" s="32"/>
      <c r="E149" s="32">
        <v>0</v>
      </c>
      <c r="F149" s="68"/>
    </row>
    <row r="150" spans="1:6" s="39" customFormat="1" ht="30" hidden="1" customHeight="1" outlineLevel="1" x14ac:dyDescent="0.25">
      <c r="A150" s="35">
        <v>1840</v>
      </c>
      <c r="B150" s="36" t="s">
        <v>33</v>
      </c>
      <c r="C150" s="32">
        <v>0</v>
      </c>
      <c r="D150" s="32"/>
      <c r="E150" s="32">
        <v>0</v>
      </c>
      <c r="F150" s="68"/>
    </row>
    <row r="151" spans="1:6" s="39" customFormat="1" ht="30" hidden="1" customHeight="1" outlineLevel="1" x14ac:dyDescent="0.25">
      <c r="A151" s="35">
        <v>1841</v>
      </c>
      <c r="B151" s="36" t="s">
        <v>190</v>
      </c>
      <c r="C151" s="32">
        <v>0</v>
      </c>
      <c r="D151" s="32"/>
      <c r="E151" s="32">
        <v>0</v>
      </c>
      <c r="F151" s="68"/>
    </row>
    <row r="152" spans="1:6" s="39" customFormat="1" ht="30" hidden="1" customHeight="1" outlineLevel="1" x14ac:dyDescent="0.25">
      <c r="A152" s="35">
        <v>1842</v>
      </c>
      <c r="B152" s="36" t="s">
        <v>150</v>
      </c>
      <c r="C152" s="32">
        <v>0</v>
      </c>
      <c r="D152" s="32"/>
      <c r="E152" s="32">
        <v>0</v>
      </c>
      <c r="F152" s="68"/>
    </row>
    <row r="153" spans="1:6" s="39" customFormat="1" ht="30" hidden="1" customHeight="1" outlineLevel="1" x14ac:dyDescent="0.25">
      <c r="A153" s="35">
        <v>1843</v>
      </c>
      <c r="B153" s="36" t="s">
        <v>150</v>
      </c>
      <c r="C153" s="32">
        <v>0</v>
      </c>
      <c r="D153" s="32"/>
      <c r="E153" s="32">
        <v>0</v>
      </c>
      <c r="F153" s="68"/>
    </row>
    <row r="154" spans="1:6" s="39" customFormat="1" ht="30" hidden="1" customHeight="1" outlineLevel="1" x14ac:dyDescent="0.25">
      <c r="A154" s="35">
        <v>1844</v>
      </c>
      <c r="B154" s="36" t="s">
        <v>191</v>
      </c>
      <c r="C154" s="32">
        <v>0</v>
      </c>
      <c r="D154" s="32"/>
      <c r="E154" s="32">
        <v>0</v>
      </c>
      <c r="F154" s="68"/>
    </row>
    <row r="155" spans="1:6" s="39" customFormat="1" ht="30" hidden="1" customHeight="1" outlineLevel="1" x14ac:dyDescent="0.25">
      <c r="A155" s="35">
        <v>1851</v>
      </c>
      <c r="B155" s="38" t="s">
        <v>151</v>
      </c>
      <c r="C155" s="66">
        <v>214069</v>
      </c>
      <c r="D155" s="32"/>
      <c r="E155" s="32">
        <v>316849</v>
      </c>
      <c r="F155" s="68"/>
    </row>
    <row r="156" spans="1:6" s="39" customFormat="1" ht="30" hidden="1" customHeight="1" outlineLevel="1" x14ac:dyDescent="0.25">
      <c r="A156" s="35">
        <v>1852</v>
      </c>
      <c r="B156" s="38" t="s">
        <v>198</v>
      </c>
      <c r="C156" s="32">
        <v>0</v>
      </c>
      <c r="D156" s="32"/>
      <c r="E156" s="32">
        <v>0</v>
      </c>
      <c r="F156" s="68"/>
    </row>
    <row r="157" spans="1:6" s="39" customFormat="1" ht="15" hidden="1" customHeight="1" outlineLevel="1" x14ac:dyDescent="0.25">
      <c r="A157" s="35">
        <v>1854</v>
      </c>
      <c r="B157" s="36" t="s">
        <v>152</v>
      </c>
      <c r="C157" s="66">
        <v>215897</v>
      </c>
      <c r="D157" s="32"/>
      <c r="E157" s="32">
        <v>5561</v>
      </c>
      <c r="F157" s="68"/>
    </row>
    <row r="158" spans="1:6" s="39" customFormat="1" ht="15" hidden="1" customHeight="1" outlineLevel="1" x14ac:dyDescent="0.25">
      <c r="A158" s="35">
        <v>1856</v>
      </c>
      <c r="B158" s="36" t="s">
        <v>63</v>
      </c>
      <c r="C158" s="67">
        <v>517704</v>
      </c>
      <c r="D158" s="32"/>
      <c r="E158" s="32">
        <v>132266</v>
      </c>
      <c r="F158" s="68"/>
    </row>
    <row r="159" spans="1:6" s="39" customFormat="1" ht="15" hidden="1" customHeight="1" outlineLevel="1" x14ac:dyDescent="0.25">
      <c r="A159" s="35">
        <v>1860</v>
      </c>
      <c r="B159" s="36" t="s">
        <v>64</v>
      </c>
      <c r="C159" s="67">
        <v>6106616</v>
      </c>
      <c r="D159" s="32"/>
      <c r="E159" s="32">
        <v>130993</v>
      </c>
      <c r="F159" s="68"/>
    </row>
    <row r="160" spans="1:6" s="39" customFormat="1" ht="15" hidden="1" customHeight="1" outlineLevel="1" x14ac:dyDescent="0.25">
      <c r="A160" s="35">
        <v>1861</v>
      </c>
      <c r="B160" s="36" t="s">
        <v>65</v>
      </c>
      <c r="C160" s="67">
        <v>1276350</v>
      </c>
      <c r="D160" s="32"/>
      <c r="E160" s="32">
        <v>671645</v>
      </c>
      <c r="F160" s="68"/>
    </row>
    <row r="161" spans="1:6" s="39" customFormat="1" ht="15" hidden="1" customHeight="1" outlineLevel="1" x14ac:dyDescent="0.25">
      <c r="A161" s="35">
        <v>1867</v>
      </c>
      <c r="B161" s="36" t="s">
        <v>66</v>
      </c>
      <c r="C161" s="67">
        <v>290881</v>
      </c>
      <c r="D161" s="32"/>
      <c r="E161" s="32">
        <v>124546</v>
      </c>
      <c r="F161" s="68"/>
    </row>
    <row r="162" spans="1:6" s="39" customFormat="1" ht="15" hidden="1" customHeight="1" outlineLevel="1" x14ac:dyDescent="0.25">
      <c r="A162" s="35">
        <v>1870</v>
      </c>
      <c r="B162" s="36" t="s">
        <v>67</v>
      </c>
      <c r="C162" s="67">
        <v>413307</v>
      </c>
      <c r="D162" s="32"/>
      <c r="E162" s="32">
        <v>13443</v>
      </c>
      <c r="F162" s="68"/>
    </row>
    <row r="163" spans="1:6" s="39" customFormat="1" ht="30" hidden="1" customHeight="1" outlineLevel="1" x14ac:dyDescent="0.25">
      <c r="A163" s="35">
        <v>1876</v>
      </c>
      <c r="B163" s="36" t="s">
        <v>72</v>
      </c>
      <c r="C163" s="32">
        <v>0</v>
      </c>
      <c r="D163" s="32"/>
      <c r="E163" s="32">
        <v>0</v>
      </c>
      <c r="F163" s="68"/>
    </row>
    <row r="164" spans="1:6" s="39" customFormat="1" ht="45" hidden="1" customHeight="1" outlineLevel="1" x14ac:dyDescent="0.25">
      <c r="A164" s="35">
        <v>1877</v>
      </c>
      <c r="B164" s="36" t="s">
        <v>57</v>
      </c>
      <c r="C164" s="66">
        <v>-334649</v>
      </c>
      <c r="D164" s="32"/>
      <c r="E164" s="32">
        <v>-107600</v>
      </c>
      <c r="F164" s="68"/>
    </row>
    <row r="165" spans="1:6" s="39" customFormat="1" ht="45" hidden="1" customHeight="1" outlineLevel="1" x14ac:dyDescent="0.25">
      <c r="A165" s="35">
        <v>1878</v>
      </c>
      <c r="B165" s="36" t="s">
        <v>68</v>
      </c>
      <c r="C165" s="66">
        <v>-22151</v>
      </c>
      <c r="D165" s="32"/>
      <c r="E165" s="32">
        <v>-77528</v>
      </c>
      <c r="F165" s="68"/>
    </row>
    <row r="166" spans="1:6" s="39" customFormat="1" ht="15" hidden="1" customHeight="1" outlineLevel="1" x14ac:dyDescent="0.25">
      <c r="A166" s="35">
        <v>1879</v>
      </c>
      <c r="B166" s="36" t="s">
        <v>108</v>
      </c>
      <c r="C166" s="32">
        <v>0</v>
      </c>
      <c r="D166" s="32"/>
      <c r="E166" s="32">
        <v>0</v>
      </c>
      <c r="F166" s="68"/>
    </row>
    <row r="167" spans="1:6" s="39" customFormat="1" ht="15" hidden="1" customHeight="1" outlineLevel="1" x14ac:dyDescent="0.25">
      <c r="A167" s="35">
        <v>1892</v>
      </c>
      <c r="B167" s="36" t="s">
        <v>41</v>
      </c>
      <c r="C167" s="32">
        <v>0</v>
      </c>
      <c r="D167" s="32"/>
      <c r="E167" s="32">
        <v>0</v>
      </c>
      <c r="F167" s="68"/>
    </row>
    <row r="168" spans="1:6" s="39" customFormat="1" ht="15" hidden="1" customHeight="1" outlineLevel="1" x14ac:dyDescent="0.25">
      <c r="A168" s="35">
        <v>1894</v>
      </c>
      <c r="B168" s="36" t="s">
        <v>58</v>
      </c>
      <c r="C168" s="32">
        <v>0</v>
      </c>
      <c r="D168" s="32"/>
      <c r="E168" s="32">
        <v>0</v>
      </c>
      <c r="F168" s="68"/>
    </row>
    <row r="169" spans="1:6" s="39" customFormat="1" ht="15" hidden="1" customHeight="1" outlineLevel="1" x14ac:dyDescent="0.25">
      <c r="A169" s="35">
        <v>2894</v>
      </c>
      <c r="B169" s="36" t="s">
        <v>89</v>
      </c>
      <c r="C169" s="32">
        <v>0</v>
      </c>
      <c r="D169" s="32"/>
      <c r="E169" s="32">
        <v>0</v>
      </c>
      <c r="F169" s="68"/>
    </row>
    <row r="170" spans="1:6" s="20" customFormat="1" ht="24.75" customHeight="1" collapsed="1" thickBot="1" x14ac:dyDescent="0.25">
      <c r="A170" s="1"/>
      <c r="B170" s="44" t="s">
        <v>42</v>
      </c>
      <c r="C170" s="50">
        <f>C8+C25+C27+C36+C76+C98+C114</f>
        <v>341577671</v>
      </c>
      <c r="D170" s="45"/>
      <c r="E170" s="50">
        <f>E8+E25+E27+E36+E76+E98+E114</f>
        <v>363558034</v>
      </c>
      <c r="F170" s="68"/>
    </row>
    <row r="171" spans="1:6" s="20" customFormat="1" ht="15.75" thickTop="1" x14ac:dyDescent="0.25">
      <c r="A171" s="1"/>
      <c r="B171" s="12"/>
      <c r="C171" s="4"/>
      <c r="D171" s="4"/>
      <c r="E171" s="4"/>
      <c r="F171" s="68"/>
    </row>
    <row r="172" spans="1:6" s="20" customFormat="1" ht="14.25" x14ac:dyDescent="0.2">
      <c r="A172" s="1"/>
      <c r="B172" s="11" t="s">
        <v>75</v>
      </c>
      <c r="C172" s="46"/>
      <c r="D172" s="46"/>
      <c r="E172" s="46"/>
      <c r="F172" s="68"/>
    </row>
    <row r="173" spans="1:6" s="20" customFormat="1" ht="15" customHeight="1" x14ac:dyDescent="0.25">
      <c r="A173" s="1"/>
      <c r="B173" s="11"/>
      <c r="C173" s="4"/>
      <c r="D173" s="4"/>
      <c r="E173" s="4"/>
      <c r="F173" s="68"/>
    </row>
    <row r="174" spans="1:6" s="20" customFormat="1" ht="12.75" customHeight="1" x14ac:dyDescent="0.25">
      <c r="A174" s="1"/>
      <c r="B174" s="12" t="s">
        <v>76</v>
      </c>
      <c r="C174" s="4"/>
      <c r="D174" s="4"/>
      <c r="E174" s="4"/>
      <c r="F174" s="68"/>
    </row>
    <row r="175" spans="1:6" s="20" customFormat="1" ht="17.25" customHeight="1" x14ac:dyDescent="0.25">
      <c r="A175" s="1"/>
      <c r="B175" s="59" t="s">
        <v>212</v>
      </c>
      <c r="C175" s="4">
        <v>28893047</v>
      </c>
      <c r="D175" s="4"/>
      <c r="E175" s="4">
        <v>31099930</v>
      </c>
      <c r="F175" s="68"/>
    </row>
    <row r="176" spans="1:6" s="39" customFormat="1" ht="15" hidden="1" customHeight="1" outlineLevel="1" x14ac:dyDescent="0.25">
      <c r="A176" s="35">
        <v>2013</v>
      </c>
      <c r="B176" s="36" t="s">
        <v>43</v>
      </c>
      <c r="C176" s="32"/>
      <c r="D176" s="32"/>
      <c r="E176" s="32">
        <v>0</v>
      </c>
      <c r="F176" s="68"/>
    </row>
    <row r="177" spans="1:6" s="39" customFormat="1" ht="30" hidden="1" customHeight="1" outlineLevel="1" x14ac:dyDescent="0.25">
      <c r="A177" s="35">
        <v>2014</v>
      </c>
      <c r="B177" s="36" t="s">
        <v>59</v>
      </c>
      <c r="C177" s="32"/>
      <c r="D177" s="32"/>
      <c r="E177" s="32">
        <v>0</v>
      </c>
      <c r="F177" s="68"/>
    </row>
    <row r="178" spans="1:6" s="39" customFormat="1" ht="15" hidden="1" customHeight="1" outlineLevel="1" x14ac:dyDescent="0.25">
      <c r="A178" s="35">
        <v>2054</v>
      </c>
      <c r="B178" s="36" t="s">
        <v>154</v>
      </c>
      <c r="C178" s="32"/>
      <c r="D178" s="32"/>
      <c r="E178" s="32">
        <v>200000</v>
      </c>
      <c r="F178" s="68"/>
    </row>
    <row r="179" spans="1:6" s="39" customFormat="1" ht="15" hidden="1" customHeight="1" outlineLevel="1" x14ac:dyDescent="0.25">
      <c r="A179" s="35">
        <v>2056</v>
      </c>
      <c r="B179" s="36" t="s">
        <v>155</v>
      </c>
      <c r="C179" s="32"/>
      <c r="D179" s="32"/>
      <c r="E179" s="32">
        <v>0</v>
      </c>
      <c r="F179" s="68"/>
    </row>
    <row r="180" spans="1:6" s="39" customFormat="1" ht="15" hidden="1" customHeight="1" outlineLevel="1" x14ac:dyDescent="0.25">
      <c r="A180" s="35">
        <v>2064</v>
      </c>
      <c r="B180" s="36"/>
      <c r="C180" s="32"/>
      <c r="D180" s="32"/>
      <c r="E180" s="32">
        <v>0</v>
      </c>
      <c r="F180" s="68"/>
    </row>
    <row r="181" spans="1:6" s="39" customFormat="1" ht="15" hidden="1" customHeight="1" outlineLevel="1" x14ac:dyDescent="0.25">
      <c r="A181" s="35">
        <v>2066</v>
      </c>
      <c r="B181" s="36"/>
      <c r="C181" s="32"/>
      <c r="D181" s="32"/>
      <c r="E181" s="32">
        <v>9492308</v>
      </c>
      <c r="F181" s="68"/>
    </row>
    <row r="182" spans="1:6" s="39" customFormat="1" ht="15" hidden="1" customHeight="1" outlineLevel="1" x14ac:dyDescent="0.25">
      <c r="A182" s="35">
        <v>2113</v>
      </c>
      <c r="B182" s="36" t="s">
        <v>194</v>
      </c>
      <c r="C182" s="32"/>
      <c r="D182" s="32"/>
      <c r="E182" s="32">
        <v>0</v>
      </c>
      <c r="F182" s="68"/>
    </row>
    <row r="183" spans="1:6" s="39" customFormat="1" ht="15" hidden="1" customHeight="1" outlineLevel="1" x14ac:dyDescent="0.25">
      <c r="A183" s="35">
        <v>2123</v>
      </c>
      <c r="B183" s="36" t="s">
        <v>156</v>
      </c>
      <c r="C183" s="32"/>
      <c r="D183" s="32"/>
      <c r="E183" s="32">
        <v>0</v>
      </c>
      <c r="F183" s="68"/>
    </row>
    <row r="184" spans="1:6" s="39" customFormat="1" ht="15" hidden="1" customHeight="1" outlineLevel="1" x14ac:dyDescent="0.25">
      <c r="A184" s="35">
        <v>2124</v>
      </c>
      <c r="B184" s="36" t="s">
        <v>157</v>
      </c>
      <c r="C184" s="32"/>
      <c r="D184" s="32"/>
      <c r="E184" s="32">
        <v>3935250</v>
      </c>
      <c r="F184" s="68"/>
    </row>
    <row r="185" spans="1:6" s="39" customFormat="1" ht="15" hidden="1" customHeight="1" outlineLevel="1" x14ac:dyDescent="0.25">
      <c r="A185" s="35">
        <v>2127</v>
      </c>
      <c r="B185" s="36" t="s">
        <v>227</v>
      </c>
      <c r="C185" s="32"/>
      <c r="D185" s="32"/>
      <c r="E185" s="32"/>
      <c r="F185" s="68"/>
    </row>
    <row r="186" spans="1:6" s="39" customFormat="1" ht="15" hidden="1" customHeight="1" outlineLevel="1" x14ac:dyDescent="0.25">
      <c r="A186" s="35">
        <v>2125</v>
      </c>
      <c r="B186" s="36" t="s">
        <v>158</v>
      </c>
      <c r="C186" s="32"/>
      <c r="D186" s="32"/>
      <c r="E186" s="32">
        <v>0</v>
      </c>
      <c r="F186" s="68"/>
    </row>
    <row r="187" spans="1:6" s="39" customFormat="1" ht="15" hidden="1" customHeight="1" outlineLevel="1" x14ac:dyDescent="0.25">
      <c r="A187" s="35">
        <v>2701</v>
      </c>
      <c r="B187" s="36" t="s">
        <v>112</v>
      </c>
      <c r="C187" s="32"/>
      <c r="D187" s="32"/>
      <c r="E187" s="32">
        <v>0</v>
      </c>
      <c r="F187" s="68"/>
    </row>
    <row r="188" spans="1:6" s="39" customFormat="1" ht="16.5" hidden="1" customHeight="1" outlineLevel="1" x14ac:dyDescent="0.25">
      <c r="A188" s="35">
        <v>2702</v>
      </c>
      <c r="B188" s="36" t="s">
        <v>35</v>
      </c>
      <c r="C188" s="32"/>
      <c r="D188" s="32"/>
      <c r="E188" s="32">
        <v>0</v>
      </c>
      <c r="F188" s="68"/>
    </row>
    <row r="189" spans="1:6" s="39" customFormat="1" ht="30" hidden="1" customHeight="1" outlineLevel="1" x14ac:dyDescent="0.25">
      <c r="A189" s="35">
        <v>2705</v>
      </c>
      <c r="B189" s="36" t="s">
        <v>36</v>
      </c>
      <c r="C189" s="32"/>
      <c r="D189" s="32"/>
      <c r="E189" s="32">
        <v>100</v>
      </c>
      <c r="F189" s="68"/>
    </row>
    <row r="190" spans="1:6" s="39" customFormat="1" ht="15" hidden="1" customHeight="1" outlineLevel="1" x14ac:dyDescent="0.25">
      <c r="A190" s="35">
        <v>2706</v>
      </c>
      <c r="B190" s="36"/>
      <c r="C190" s="32"/>
      <c r="D190" s="32"/>
      <c r="E190" s="32">
        <v>196346</v>
      </c>
      <c r="F190" s="68"/>
    </row>
    <row r="191" spans="1:6" s="39" customFormat="1" ht="15" hidden="1" customHeight="1" outlineLevel="1" x14ac:dyDescent="0.25">
      <c r="A191" s="35">
        <v>2711</v>
      </c>
      <c r="B191" s="36" t="s">
        <v>37</v>
      </c>
      <c r="C191" s="32"/>
      <c r="D191" s="32"/>
      <c r="E191" s="32">
        <v>0</v>
      </c>
      <c r="F191" s="68"/>
    </row>
    <row r="192" spans="1:6" s="39" customFormat="1" ht="15" hidden="1" customHeight="1" outlineLevel="1" x14ac:dyDescent="0.25">
      <c r="A192" s="35">
        <v>2712</v>
      </c>
      <c r="B192" s="36" t="s">
        <v>38</v>
      </c>
      <c r="C192" s="32"/>
      <c r="D192" s="32"/>
      <c r="E192" s="32">
        <v>20444</v>
      </c>
      <c r="F192" s="68"/>
    </row>
    <row r="193" spans="1:6" s="20" customFormat="1" collapsed="1" x14ac:dyDescent="0.25">
      <c r="A193" s="1"/>
      <c r="B193" s="59" t="s">
        <v>213</v>
      </c>
      <c r="C193" s="4">
        <v>272351771</v>
      </c>
      <c r="D193" s="4"/>
      <c r="E193" s="4">
        <v>295650819</v>
      </c>
      <c r="F193" s="68"/>
    </row>
    <row r="194" spans="1:6" s="37" customFormat="1" ht="15" hidden="1" customHeight="1" outlineLevel="1" x14ac:dyDescent="0.25">
      <c r="A194" s="35">
        <v>2203</v>
      </c>
      <c r="B194" s="36" t="s">
        <v>159</v>
      </c>
      <c r="C194" s="32"/>
      <c r="D194" s="32"/>
      <c r="E194" s="32">
        <v>55963188</v>
      </c>
      <c r="F194" s="68"/>
    </row>
    <row r="195" spans="1:6" s="37" customFormat="1" ht="45" hidden="1" customHeight="1" outlineLevel="1" x14ac:dyDescent="0.25">
      <c r="A195" s="35">
        <v>2204</v>
      </c>
      <c r="B195" s="36" t="s">
        <v>60</v>
      </c>
      <c r="C195" s="32"/>
      <c r="D195" s="32"/>
      <c r="E195" s="32">
        <v>194189</v>
      </c>
      <c r="F195" s="68"/>
    </row>
    <row r="196" spans="1:6" s="37" customFormat="1" ht="45" hidden="1" customHeight="1" outlineLevel="1" x14ac:dyDescent="0.25">
      <c r="A196" s="35">
        <v>2205</v>
      </c>
      <c r="B196" s="36" t="s">
        <v>61</v>
      </c>
      <c r="C196" s="32"/>
      <c r="D196" s="32"/>
      <c r="E196" s="32">
        <v>0</v>
      </c>
      <c r="F196" s="68"/>
    </row>
    <row r="197" spans="1:6" s="37" customFormat="1" ht="45" hidden="1" customHeight="1" outlineLevel="1" x14ac:dyDescent="0.25">
      <c r="A197" s="35">
        <v>2206</v>
      </c>
      <c r="B197" s="36" t="s">
        <v>62</v>
      </c>
      <c r="C197" s="32"/>
      <c r="D197" s="32"/>
      <c r="E197" s="32">
        <v>514</v>
      </c>
      <c r="F197" s="68"/>
    </row>
    <row r="198" spans="1:6" s="37" customFormat="1" ht="45" hidden="1" customHeight="1" outlineLevel="1" x14ac:dyDescent="0.25">
      <c r="A198" s="35">
        <v>2207</v>
      </c>
      <c r="B198" s="36" t="s">
        <v>115</v>
      </c>
      <c r="C198" s="32"/>
      <c r="D198" s="32"/>
      <c r="E198" s="32">
        <v>6566181</v>
      </c>
      <c r="F198" s="68"/>
    </row>
    <row r="199" spans="1:6" s="37" customFormat="1" ht="45" hidden="1" customHeight="1" outlineLevel="1" x14ac:dyDescent="0.25">
      <c r="A199" s="35">
        <v>2208</v>
      </c>
      <c r="B199" s="36" t="s">
        <v>116</v>
      </c>
      <c r="C199" s="32"/>
      <c r="D199" s="32"/>
      <c r="E199" s="32">
        <v>1</v>
      </c>
      <c r="F199" s="68"/>
    </row>
    <row r="200" spans="1:6" s="37" customFormat="1" ht="45" hidden="1" customHeight="1" outlineLevel="1" x14ac:dyDescent="0.25">
      <c r="A200" s="35">
        <v>2209</v>
      </c>
      <c r="B200" s="36" t="s">
        <v>160</v>
      </c>
      <c r="C200" s="32"/>
      <c r="D200" s="32"/>
      <c r="E200" s="32">
        <v>0</v>
      </c>
      <c r="F200" s="68"/>
    </row>
    <row r="201" spans="1:6" s="37" customFormat="1" ht="15" hidden="1" customHeight="1" outlineLevel="1" x14ac:dyDescent="0.25">
      <c r="A201" s="35">
        <v>2211</v>
      </c>
      <c r="B201" s="36" t="s">
        <v>161</v>
      </c>
      <c r="C201" s="32"/>
      <c r="D201" s="32"/>
      <c r="E201" s="32">
        <v>2250000</v>
      </c>
      <c r="F201" s="68"/>
    </row>
    <row r="202" spans="1:6" s="37" customFormat="1" ht="15" hidden="1" customHeight="1" outlineLevel="1" x14ac:dyDescent="0.25">
      <c r="A202" s="35">
        <v>2212</v>
      </c>
      <c r="B202" s="36" t="s">
        <v>111</v>
      </c>
      <c r="C202" s="32"/>
      <c r="D202" s="32"/>
      <c r="E202" s="32">
        <v>0</v>
      </c>
      <c r="F202" s="68"/>
    </row>
    <row r="203" spans="1:6" s="37" customFormat="1" ht="45" hidden="1" customHeight="1" outlineLevel="1" x14ac:dyDescent="0.25">
      <c r="A203" s="35">
        <v>2213</v>
      </c>
      <c r="B203" s="36" t="s">
        <v>109</v>
      </c>
      <c r="C203" s="32"/>
      <c r="D203" s="32"/>
      <c r="E203" s="32">
        <v>0</v>
      </c>
      <c r="F203" s="68"/>
    </row>
    <row r="204" spans="1:6" s="37" customFormat="1" ht="15" hidden="1" customHeight="1" outlineLevel="1" x14ac:dyDescent="0.25">
      <c r="A204" s="35">
        <v>2215</v>
      </c>
      <c r="B204" s="36" t="s">
        <v>162</v>
      </c>
      <c r="C204" s="32"/>
      <c r="D204" s="32"/>
      <c r="E204" s="32">
        <v>19082083</v>
      </c>
      <c r="F204" s="68"/>
    </row>
    <row r="205" spans="1:6" s="37" customFormat="1" ht="15" hidden="1" customHeight="1" outlineLevel="1" x14ac:dyDescent="0.25">
      <c r="A205" s="35">
        <v>2217</v>
      </c>
      <c r="B205" s="36" t="s">
        <v>163</v>
      </c>
      <c r="C205" s="32"/>
      <c r="D205" s="32"/>
      <c r="E205" s="32">
        <v>9135604</v>
      </c>
      <c r="F205" s="68"/>
    </row>
    <row r="206" spans="1:6" s="37" customFormat="1" ht="15" hidden="1" customHeight="1" outlineLevel="1" x14ac:dyDescent="0.25">
      <c r="A206" s="35">
        <v>2219</v>
      </c>
      <c r="B206" s="36" t="s">
        <v>164</v>
      </c>
      <c r="C206" s="32"/>
      <c r="D206" s="32"/>
      <c r="E206" s="32">
        <v>20354</v>
      </c>
      <c r="F206" s="68"/>
    </row>
    <row r="207" spans="1:6" s="37" customFormat="1" ht="15" hidden="1" customHeight="1" outlineLevel="1" x14ac:dyDescent="0.25">
      <c r="A207" s="35">
        <v>2221</v>
      </c>
      <c r="B207" s="36" t="s">
        <v>165</v>
      </c>
      <c r="C207" s="32"/>
      <c r="D207" s="32"/>
      <c r="E207" s="32">
        <v>0</v>
      </c>
      <c r="F207" s="68"/>
    </row>
    <row r="208" spans="1:6" s="37" customFormat="1" ht="30" hidden="1" customHeight="1" outlineLevel="1" x14ac:dyDescent="0.25">
      <c r="A208" s="35">
        <v>2223</v>
      </c>
      <c r="B208" s="36" t="s">
        <v>166</v>
      </c>
      <c r="C208" s="32"/>
      <c r="D208" s="32"/>
      <c r="E208" s="32">
        <v>0</v>
      </c>
      <c r="F208" s="68"/>
    </row>
    <row r="209" spans="1:6" s="37" customFormat="1" ht="30" hidden="1" customHeight="1" outlineLevel="1" x14ac:dyDescent="0.25">
      <c r="A209" s="35">
        <v>2237</v>
      </c>
      <c r="B209" s="36" t="s">
        <v>167</v>
      </c>
      <c r="C209" s="32"/>
      <c r="D209" s="32"/>
      <c r="E209" s="32">
        <v>36361</v>
      </c>
      <c r="F209" s="68"/>
    </row>
    <row r="210" spans="1:6" s="37" customFormat="1" ht="30" hidden="1" customHeight="1" outlineLevel="1" x14ac:dyDescent="0.25">
      <c r="A210" s="35">
        <v>2240</v>
      </c>
      <c r="B210" s="36" t="s">
        <v>110</v>
      </c>
      <c r="C210" s="32"/>
      <c r="D210" s="32"/>
      <c r="E210" s="32">
        <v>1588491</v>
      </c>
      <c r="F210" s="68"/>
    </row>
    <row r="211" spans="1:6" s="39" customFormat="1" ht="15" hidden="1" customHeight="1" outlineLevel="1" x14ac:dyDescent="0.25">
      <c r="A211" s="35">
        <v>2718</v>
      </c>
      <c r="B211" s="36" t="s">
        <v>77</v>
      </c>
      <c r="C211" s="32"/>
      <c r="D211" s="32"/>
      <c r="E211" s="32">
        <v>97165</v>
      </c>
      <c r="F211" s="68"/>
    </row>
    <row r="212" spans="1:6" s="39" customFormat="1" ht="15" hidden="1" customHeight="1" outlineLevel="1" x14ac:dyDescent="0.25">
      <c r="A212" s="35">
        <v>2719</v>
      </c>
      <c r="B212" s="36" t="s">
        <v>78</v>
      </c>
      <c r="C212" s="32"/>
      <c r="D212" s="32"/>
      <c r="E212" s="32">
        <v>2</v>
      </c>
      <c r="F212" s="68"/>
    </row>
    <row r="213" spans="1:6" s="39" customFormat="1" ht="30" hidden="1" customHeight="1" outlineLevel="1" x14ac:dyDescent="0.25">
      <c r="A213" s="35">
        <v>2720</v>
      </c>
      <c r="B213" s="36" t="s">
        <v>221</v>
      </c>
      <c r="C213" s="32"/>
      <c r="D213" s="32"/>
      <c r="E213" s="32">
        <v>0</v>
      </c>
      <c r="F213" s="68"/>
    </row>
    <row r="214" spans="1:6" s="39" customFormat="1" ht="15" hidden="1" customHeight="1" outlineLevel="1" x14ac:dyDescent="0.25">
      <c r="A214" s="35">
        <v>2721</v>
      </c>
      <c r="B214" s="36" t="s">
        <v>79</v>
      </c>
      <c r="C214" s="32"/>
      <c r="D214" s="32"/>
      <c r="E214" s="32">
        <v>39337</v>
      </c>
      <c r="F214" s="68"/>
    </row>
    <row r="215" spans="1:6" s="39" customFormat="1" ht="45" hidden="1" customHeight="1" outlineLevel="1" x14ac:dyDescent="0.25">
      <c r="A215" s="35">
        <v>2723</v>
      </c>
      <c r="B215" s="36" t="s">
        <v>80</v>
      </c>
      <c r="C215" s="32"/>
      <c r="D215" s="32"/>
      <c r="E215" s="32">
        <v>0</v>
      </c>
      <c r="F215" s="68"/>
    </row>
    <row r="216" spans="1:6" s="20" customFormat="1" collapsed="1" x14ac:dyDescent="0.25">
      <c r="A216" s="1"/>
      <c r="B216" s="59" t="s">
        <v>214</v>
      </c>
      <c r="C216" s="27">
        <v>0</v>
      </c>
      <c r="D216" s="27"/>
      <c r="E216" s="27">
        <v>0</v>
      </c>
      <c r="F216" s="68"/>
    </row>
    <row r="217" spans="1:6" s="39" customFormat="1" ht="15" hidden="1" customHeight="1" outlineLevel="1" x14ac:dyDescent="0.25">
      <c r="A217" s="35">
        <v>2255</v>
      </c>
      <c r="B217" s="36" t="s">
        <v>34</v>
      </c>
      <c r="C217" s="32"/>
      <c r="D217" s="32"/>
      <c r="E217" s="32">
        <v>0</v>
      </c>
      <c r="F217" s="68"/>
    </row>
    <row r="218" spans="1:6" s="39" customFormat="1" ht="30" hidden="1" customHeight="1" outlineLevel="1" x14ac:dyDescent="0.25">
      <c r="A218" s="35">
        <v>2725</v>
      </c>
      <c r="B218" s="36" t="s">
        <v>81</v>
      </c>
      <c r="C218" s="32"/>
      <c r="D218" s="32"/>
      <c r="E218" s="32">
        <v>0</v>
      </c>
      <c r="F218" s="68"/>
    </row>
    <row r="219" spans="1:6" s="39" customFormat="1" ht="23.25" customHeight="1" outlineLevel="1" x14ac:dyDescent="0.25">
      <c r="A219" s="35"/>
      <c r="B219" s="59" t="s">
        <v>232</v>
      </c>
      <c r="C219" s="4">
        <v>0</v>
      </c>
      <c r="D219" s="32"/>
      <c r="E219" s="4">
        <v>0</v>
      </c>
      <c r="F219" s="68"/>
    </row>
    <row r="220" spans="1:6" s="39" customFormat="1" x14ac:dyDescent="0.25">
      <c r="A220" s="35"/>
      <c r="B220" s="60" t="s">
        <v>233</v>
      </c>
      <c r="C220" s="27">
        <v>39537</v>
      </c>
      <c r="D220" s="27"/>
      <c r="E220" s="27">
        <v>39537</v>
      </c>
      <c r="F220" s="68"/>
    </row>
    <row r="221" spans="1:6" s="39" customFormat="1" ht="15" hidden="1" customHeight="1" outlineLevel="1" x14ac:dyDescent="0.25">
      <c r="A221" s="35">
        <v>2857</v>
      </c>
      <c r="B221" s="36" t="s">
        <v>1</v>
      </c>
      <c r="C221" s="32"/>
      <c r="D221" s="32"/>
      <c r="E221" s="32">
        <v>0</v>
      </c>
      <c r="F221" s="68"/>
    </row>
    <row r="222" spans="1:6" s="20" customFormat="1" collapsed="1" x14ac:dyDescent="0.25">
      <c r="A222" s="1"/>
      <c r="B222" s="59" t="s">
        <v>215</v>
      </c>
      <c r="C222" s="4">
        <v>4866016</v>
      </c>
      <c r="D222" s="4"/>
      <c r="E222" s="4">
        <v>4204913</v>
      </c>
      <c r="F222" s="68"/>
    </row>
    <row r="223" spans="1:6" s="39" customFormat="1" ht="15" hidden="1" customHeight="1" outlineLevel="1" x14ac:dyDescent="0.25">
      <c r="A223" s="35">
        <v>2731</v>
      </c>
      <c r="B223" s="36" t="s">
        <v>224</v>
      </c>
      <c r="C223" s="32">
        <v>0</v>
      </c>
      <c r="D223" s="32"/>
      <c r="E223" s="32">
        <v>12532</v>
      </c>
      <c r="F223" s="68"/>
    </row>
    <row r="224" spans="1:6" s="39" customFormat="1" ht="15" hidden="1" customHeight="1" outlineLevel="1" x14ac:dyDescent="0.25">
      <c r="A224" s="35">
        <v>2792</v>
      </c>
      <c r="B224" s="36" t="s">
        <v>82</v>
      </c>
      <c r="C224" s="32">
        <v>0</v>
      </c>
      <c r="D224" s="32"/>
      <c r="E224" s="32">
        <v>0</v>
      </c>
      <c r="F224" s="68"/>
    </row>
    <row r="225" spans="1:6" s="39" customFormat="1" ht="15" hidden="1" customHeight="1" outlineLevel="1" x14ac:dyDescent="0.25">
      <c r="A225" s="35">
        <v>2794</v>
      </c>
      <c r="B225" s="36" t="s">
        <v>197</v>
      </c>
      <c r="C225" s="32">
        <v>238</v>
      </c>
      <c r="D225" s="32"/>
      <c r="E225" s="32">
        <v>0</v>
      </c>
      <c r="F225" s="68"/>
    </row>
    <row r="226" spans="1:6" s="39" customFormat="1" ht="15" hidden="1" customHeight="1" outlineLevel="1" x14ac:dyDescent="0.25">
      <c r="A226" s="35">
        <v>2799</v>
      </c>
      <c r="B226" s="36" t="s">
        <v>140</v>
      </c>
      <c r="C226" s="32">
        <v>6891</v>
      </c>
      <c r="D226" s="32"/>
      <c r="E226" s="32">
        <v>27</v>
      </c>
      <c r="F226" s="68"/>
    </row>
    <row r="227" spans="1:6" s="39" customFormat="1" ht="15" hidden="1" customHeight="1" outlineLevel="1" x14ac:dyDescent="0.25">
      <c r="A227" s="35">
        <v>2770</v>
      </c>
      <c r="B227" s="36" t="s">
        <v>113</v>
      </c>
      <c r="C227" s="32">
        <v>151966</v>
      </c>
      <c r="D227" s="32"/>
      <c r="E227" s="32">
        <v>69863</v>
      </c>
      <c r="F227" s="68"/>
    </row>
    <row r="228" spans="1:6" s="39" customFormat="1" ht="15" hidden="1" customHeight="1" outlineLevel="1" x14ac:dyDescent="0.25">
      <c r="A228" s="35">
        <v>2810</v>
      </c>
      <c r="B228" s="36" t="s">
        <v>202</v>
      </c>
      <c r="C228" s="32">
        <v>138365</v>
      </c>
      <c r="D228" s="32"/>
      <c r="E228" s="32">
        <v>9123</v>
      </c>
      <c r="F228" s="68"/>
    </row>
    <row r="229" spans="1:6" s="39" customFormat="1" ht="30" hidden="1" customHeight="1" outlineLevel="1" x14ac:dyDescent="0.25">
      <c r="A229" s="35">
        <v>2817</v>
      </c>
      <c r="B229" s="36" t="s">
        <v>83</v>
      </c>
      <c r="C229" s="32">
        <v>0</v>
      </c>
      <c r="D229" s="32"/>
      <c r="E229" s="32">
        <v>0</v>
      </c>
      <c r="F229" s="68"/>
    </row>
    <row r="230" spans="1:6" s="39" customFormat="1" ht="15" hidden="1" customHeight="1" outlineLevel="1" x14ac:dyDescent="0.25">
      <c r="A230" s="35">
        <v>2818</v>
      </c>
      <c r="B230" s="36" t="s">
        <v>84</v>
      </c>
      <c r="C230" s="32">
        <v>0</v>
      </c>
      <c r="D230" s="32"/>
      <c r="E230" s="32">
        <v>0</v>
      </c>
      <c r="F230" s="68"/>
    </row>
    <row r="231" spans="1:6" s="39" customFormat="1" ht="30" hidden="1" customHeight="1" outlineLevel="1" x14ac:dyDescent="0.25">
      <c r="A231" s="35">
        <v>2819</v>
      </c>
      <c r="B231" s="36" t="s">
        <v>195</v>
      </c>
      <c r="C231" s="32">
        <v>0</v>
      </c>
      <c r="D231" s="32"/>
      <c r="E231" s="32">
        <v>0</v>
      </c>
      <c r="F231" s="68"/>
    </row>
    <row r="232" spans="1:6" s="39" customFormat="1" ht="30" hidden="1" customHeight="1" outlineLevel="1" x14ac:dyDescent="0.25">
      <c r="A232" s="35">
        <v>2851</v>
      </c>
      <c r="B232" s="38" t="s">
        <v>151</v>
      </c>
      <c r="C232" s="32">
        <v>333715</v>
      </c>
      <c r="D232" s="32"/>
      <c r="E232" s="32">
        <v>158281</v>
      </c>
      <c r="F232" s="68"/>
    </row>
    <row r="233" spans="1:6" s="39" customFormat="1" ht="15" hidden="1" customHeight="1" outlineLevel="1" x14ac:dyDescent="0.25">
      <c r="A233" s="35">
        <v>2854</v>
      </c>
      <c r="B233" s="36" t="s">
        <v>152</v>
      </c>
      <c r="C233" s="32">
        <v>170726</v>
      </c>
      <c r="D233" s="32"/>
      <c r="E233" s="32">
        <v>54</v>
      </c>
      <c r="F233" s="68"/>
    </row>
    <row r="234" spans="1:6" s="39" customFormat="1" ht="15" hidden="1" customHeight="1" outlineLevel="1" x14ac:dyDescent="0.25">
      <c r="A234" s="35">
        <v>2856</v>
      </c>
      <c r="B234" s="36" t="s">
        <v>0</v>
      </c>
      <c r="C234" s="32">
        <v>0</v>
      </c>
      <c r="D234" s="32"/>
      <c r="E234" s="32">
        <v>0</v>
      </c>
      <c r="F234" s="68"/>
    </row>
    <row r="235" spans="1:6" s="39" customFormat="1" ht="15" hidden="1" customHeight="1" outlineLevel="1" x14ac:dyDescent="0.25">
      <c r="A235" s="35">
        <v>2855</v>
      </c>
      <c r="B235" s="36" t="s">
        <v>85</v>
      </c>
      <c r="C235" s="32">
        <v>0</v>
      </c>
      <c r="D235" s="32"/>
      <c r="E235" s="32">
        <v>0</v>
      </c>
      <c r="F235" s="68"/>
    </row>
    <row r="236" spans="1:6" s="39" customFormat="1" ht="15" hidden="1" customHeight="1" outlineLevel="1" x14ac:dyDescent="0.25">
      <c r="A236" s="35">
        <v>2860</v>
      </c>
      <c r="B236" s="36" t="s">
        <v>86</v>
      </c>
      <c r="C236" s="32">
        <v>280905</v>
      </c>
      <c r="D236" s="32"/>
      <c r="E236" s="32">
        <v>1917</v>
      </c>
      <c r="F236" s="68"/>
    </row>
    <row r="237" spans="1:6" s="39" customFormat="1" ht="15" hidden="1" customHeight="1" outlineLevel="1" x14ac:dyDescent="0.25">
      <c r="A237" s="35">
        <v>2861</v>
      </c>
      <c r="B237" s="36" t="s">
        <v>203</v>
      </c>
      <c r="C237" s="32">
        <v>68139</v>
      </c>
      <c r="D237" s="32"/>
      <c r="E237" s="32">
        <v>61812</v>
      </c>
      <c r="F237" s="68"/>
    </row>
    <row r="238" spans="1:6" s="39" customFormat="1" ht="15" hidden="1" customHeight="1" outlineLevel="1" x14ac:dyDescent="0.25">
      <c r="A238" s="35">
        <v>2869</v>
      </c>
      <c r="B238" s="36" t="s">
        <v>199</v>
      </c>
      <c r="C238" s="32">
        <v>760574</v>
      </c>
      <c r="D238" s="32"/>
      <c r="E238" s="32">
        <v>552597</v>
      </c>
      <c r="F238" s="68"/>
    </row>
    <row r="239" spans="1:6" s="39" customFormat="1" ht="15" hidden="1" customHeight="1" outlineLevel="1" x14ac:dyDescent="0.25">
      <c r="A239" s="35">
        <v>2867</v>
      </c>
      <c r="B239" s="36" t="s">
        <v>87</v>
      </c>
      <c r="C239" s="32">
        <v>155701</v>
      </c>
      <c r="D239" s="32"/>
      <c r="E239" s="32">
        <v>152294</v>
      </c>
      <c r="F239" s="68"/>
    </row>
    <row r="240" spans="1:6" s="39" customFormat="1" ht="15" hidden="1" customHeight="1" outlineLevel="1" x14ac:dyDescent="0.25">
      <c r="A240" s="35">
        <v>2870</v>
      </c>
      <c r="B240" s="36" t="s">
        <v>67</v>
      </c>
      <c r="C240" s="32">
        <v>376379</v>
      </c>
      <c r="D240" s="32"/>
      <c r="E240" s="32">
        <v>8469</v>
      </c>
      <c r="F240" s="68"/>
    </row>
    <row r="241" spans="1:6" s="39" customFormat="1" ht="30" hidden="1" customHeight="1" outlineLevel="1" x14ac:dyDescent="0.25">
      <c r="A241" s="35">
        <v>2874</v>
      </c>
      <c r="B241" s="36" t="s">
        <v>44</v>
      </c>
      <c r="C241" s="32">
        <v>0</v>
      </c>
      <c r="D241" s="32"/>
      <c r="E241" s="32">
        <v>0</v>
      </c>
      <c r="F241" s="68"/>
    </row>
    <row r="242" spans="1:6" s="39" customFormat="1" ht="30" hidden="1" customHeight="1" outlineLevel="1" x14ac:dyDescent="0.25">
      <c r="A242" s="35">
        <v>2875</v>
      </c>
      <c r="B242" s="36" t="s">
        <v>88</v>
      </c>
      <c r="C242" s="32">
        <v>0</v>
      </c>
      <c r="D242" s="32"/>
      <c r="E242" s="32">
        <v>0</v>
      </c>
      <c r="F242" s="68"/>
    </row>
    <row r="243" spans="1:6" s="39" customFormat="1" ht="12.75" hidden="1" customHeight="1" outlineLevel="1" x14ac:dyDescent="0.25">
      <c r="A243" s="35">
        <v>2894</v>
      </c>
      <c r="B243" s="36"/>
      <c r="C243" s="32">
        <v>0</v>
      </c>
      <c r="D243" s="32"/>
      <c r="E243" s="32">
        <v>0</v>
      </c>
      <c r="F243" s="68"/>
    </row>
    <row r="244" spans="1:6" s="20" customFormat="1" ht="27.75" customHeight="1" collapsed="1" x14ac:dyDescent="0.2">
      <c r="A244" s="1"/>
      <c r="B244" s="44" t="s">
        <v>73</v>
      </c>
      <c r="C244" s="51">
        <f>C175+C193+C220+C222+C219+C216</f>
        <v>306150371</v>
      </c>
      <c r="D244" s="45"/>
      <c r="E244" s="51">
        <f>E175+E193+E220+E222+E219</f>
        <v>330995199</v>
      </c>
      <c r="F244" s="68"/>
    </row>
    <row r="245" spans="1:6" s="20" customFormat="1" x14ac:dyDescent="0.25">
      <c r="A245" s="1"/>
      <c r="B245" s="12"/>
      <c r="C245" s="4"/>
      <c r="D245" s="4"/>
      <c r="E245" s="4"/>
      <c r="F245" s="68"/>
    </row>
    <row r="246" spans="1:6" s="14" customFormat="1" x14ac:dyDescent="0.25">
      <c r="A246" s="1"/>
      <c r="B246" s="12" t="s">
        <v>45</v>
      </c>
      <c r="C246" s="4"/>
      <c r="D246" s="4"/>
      <c r="E246" s="4"/>
      <c r="F246" s="68"/>
    </row>
    <row r="247" spans="1:6" s="14" customFormat="1" x14ac:dyDescent="0.25">
      <c r="A247" s="1"/>
      <c r="B247" s="59" t="s">
        <v>210</v>
      </c>
      <c r="C247" s="4">
        <v>27822669</v>
      </c>
      <c r="D247" s="4"/>
      <c r="E247" s="4">
        <v>28027337</v>
      </c>
      <c r="F247" s="68"/>
    </row>
    <row r="248" spans="1:6" s="39" customFormat="1" ht="15" hidden="1" customHeight="1" outlineLevel="1" x14ac:dyDescent="0.25">
      <c r="A248" s="35">
        <v>3001</v>
      </c>
      <c r="B248" s="36" t="s">
        <v>90</v>
      </c>
      <c r="C248" s="32"/>
      <c r="D248" s="32"/>
      <c r="E248" s="32">
        <v>16285466</v>
      </c>
      <c r="F248" s="68"/>
    </row>
    <row r="249" spans="1:6" s="39" customFormat="1" ht="15" hidden="1" customHeight="1" outlineLevel="1" x14ac:dyDescent="0.25">
      <c r="A249" s="35">
        <v>3002</v>
      </c>
      <c r="B249" s="36"/>
      <c r="C249" s="32"/>
      <c r="D249" s="32"/>
      <c r="E249" s="32">
        <v>0</v>
      </c>
      <c r="F249" s="68"/>
    </row>
    <row r="250" spans="1:6" s="39" customFormat="1" ht="15" hidden="1" customHeight="1" outlineLevel="1" x14ac:dyDescent="0.25">
      <c r="A250" s="35">
        <v>3025</v>
      </c>
      <c r="B250" s="36" t="s">
        <v>69</v>
      </c>
      <c r="C250" s="32"/>
      <c r="D250" s="32"/>
      <c r="E250" s="32">
        <v>0</v>
      </c>
      <c r="F250" s="68"/>
    </row>
    <row r="251" spans="1:6" s="39" customFormat="1" ht="15" hidden="1" customHeight="1" outlineLevel="1" x14ac:dyDescent="0.25">
      <c r="A251" s="35">
        <v>3003</v>
      </c>
      <c r="B251" s="36" t="s">
        <v>2</v>
      </c>
      <c r="C251" s="32"/>
      <c r="D251" s="32"/>
      <c r="E251" s="32">
        <v>0</v>
      </c>
      <c r="F251" s="68"/>
    </row>
    <row r="252" spans="1:6" s="39" customFormat="1" ht="15" hidden="1" customHeight="1" outlineLevel="1" x14ac:dyDescent="0.25">
      <c r="A252" s="35">
        <v>3027</v>
      </c>
      <c r="B252" s="36" t="s">
        <v>114</v>
      </c>
      <c r="C252" s="32"/>
      <c r="D252" s="32"/>
      <c r="E252" s="32">
        <v>0</v>
      </c>
      <c r="F252" s="68"/>
    </row>
    <row r="253" spans="1:6" s="15" customFormat="1" collapsed="1" x14ac:dyDescent="0.25">
      <c r="A253" s="23"/>
      <c r="B253" s="60" t="s">
        <v>211</v>
      </c>
      <c r="C253" s="52">
        <v>-112895</v>
      </c>
      <c r="D253" s="5"/>
      <c r="E253" s="52">
        <v>-112895</v>
      </c>
      <c r="F253" s="68"/>
    </row>
    <row r="254" spans="1:6" s="39" customFormat="1" ht="15" hidden="1" customHeight="1" outlineLevel="1" x14ac:dyDescent="0.25">
      <c r="A254" s="35">
        <v>3101</v>
      </c>
      <c r="B254" s="36" t="s">
        <v>117</v>
      </c>
      <c r="C254" s="32"/>
      <c r="D254" s="32"/>
      <c r="E254" s="32">
        <v>-112895</v>
      </c>
      <c r="F254" s="68"/>
    </row>
    <row r="255" spans="1:6" s="39" customFormat="1" collapsed="1" x14ac:dyDescent="0.25">
      <c r="A255" s="35"/>
      <c r="B255" s="59" t="s">
        <v>234</v>
      </c>
      <c r="C255" s="52">
        <v>957976</v>
      </c>
      <c r="D255" s="32"/>
      <c r="E255" s="54">
        <v>957976</v>
      </c>
      <c r="F255" s="68"/>
    </row>
    <row r="256" spans="1:6" s="39" customFormat="1" ht="15" hidden="1" customHeight="1" outlineLevel="1" x14ac:dyDescent="0.25">
      <c r="A256" s="35">
        <v>3510</v>
      </c>
      <c r="B256" s="36" t="s">
        <v>91</v>
      </c>
      <c r="C256" s="32"/>
      <c r="D256" s="32"/>
      <c r="E256" s="32">
        <v>957976</v>
      </c>
      <c r="F256" s="68"/>
    </row>
    <row r="257" spans="1:8" s="20" customFormat="1" ht="29.25" customHeight="1" collapsed="1" x14ac:dyDescent="0.25">
      <c r="A257" s="47">
        <v>3561</v>
      </c>
      <c r="B257" s="59" t="s">
        <v>235</v>
      </c>
      <c r="C257" s="52">
        <v>1768289</v>
      </c>
      <c r="D257" s="5"/>
      <c r="E257" s="52">
        <v>99999</v>
      </c>
      <c r="F257" s="68"/>
    </row>
    <row r="258" spans="1:8" s="20" customFormat="1" x14ac:dyDescent="0.25">
      <c r="A258" s="47">
        <v>3561</v>
      </c>
      <c r="B258" s="59" t="s">
        <v>236</v>
      </c>
      <c r="C258" s="52">
        <v>1496444</v>
      </c>
      <c r="D258" s="5"/>
      <c r="E258" s="52">
        <v>298448</v>
      </c>
      <c r="F258" s="68"/>
    </row>
    <row r="259" spans="1:8" s="20" customFormat="1" ht="29.25" hidden="1" customHeight="1" outlineLevel="1" x14ac:dyDescent="0.25">
      <c r="A259" s="35">
        <v>3540</v>
      </c>
      <c r="B259" s="36" t="s">
        <v>223</v>
      </c>
      <c r="C259" s="32"/>
      <c r="D259" s="32"/>
      <c r="E259" s="32">
        <v>376827</v>
      </c>
      <c r="F259" s="68"/>
    </row>
    <row r="260" spans="1:8" s="20" customFormat="1" ht="29.25" hidden="1" customHeight="1" outlineLevel="1" x14ac:dyDescent="0.25">
      <c r="A260" s="35">
        <v>3561</v>
      </c>
      <c r="B260" s="36" t="s">
        <v>200</v>
      </c>
      <c r="C260" s="32"/>
      <c r="D260" s="32"/>
      <c r="E260" s="32">
        <v>8118</v>
      </c>
      <c r="F260" s="68"/>
    </row>
    <row r="261" spans="1:8" s="14" customFormat="1" collapsed="1" x14ac:dyDescent="0.25">
      <c r="A261" s="13"/>
      <c r="B261" s="59" t="s">
        <v>228</v>
      </c>
      <c r="C261" s="52">
        <v>3494817</v>
      </c>
      <c r="D261" s="5"/>
      <c r="E261" s="52">
        <v>3291970</v>
      </c>
      <c r="F261" s="68"/>
    </row>
    <row r="262" spans="1:8" s="39" customFormat="1" ht="30" hidden="1" customHeight="1" outlineLevel="1" x14ac:dyDescent="0.25">
      <c r="A262" s="43">
        <v>3580</v>
      </c>
      <c r="B262" s="32" t="s">
        <v>70</v>
      </c>
      <c r="C262" s="32">
        <v>79016</v>
      </c>
      <c r="D262" s="32"/>
      <c r="E262" s="32">
        <v>-1312962</v>
      </c>
      <c r="F262" s="68"/>
    </row>
    <row r="263" spans="1:8" s="37" customFormat="1" ht="17.25" hidden="1" customHeight="1" outlineLevel="1" x14ac:dyDescent="0.25">
      <c r="A263" s="35">
        <v>3599</v>
      </c>
      <c r="B263" s="36" t="s">
        <v>71</v>
      </c>
      <c r="C263" s="32">
        <v>1257584</v>
      </c>
      <c r="D263" s="32"/>
      <c r="E263" s="32">
        <v>1391978</v>
      </c>
      <c r="F263" s="68"/>
    </row>
    <row r="264" spans="1:8" s="57" customFormat="1" ht="24.75" customHeight="1" collapsed="1" x14ac:dyDescent="0.2">
      <c r="A264" s="56"/>
      <c r="B264" s="61" t="s">
        <v>205</v>
      </c>
      <c r="C264" s="62">
        <f>C247+C253+C255+C258+C257+C261</f>
        <v>35427300</v>
      </c>
      <c r="D264" s="63"/>
      <c r="E264" s="62">
        <f>E247+E253+E255+E258+E257+E261</f>
        <v>32562835</v>
      </c>
      <c r="F264" s="68"/>
    </row>
    <row r="265" spans="1:8" s="57" customFormat="1" ht="31.5" customHeight="1" thickBot="1" x14ac:dyDescent="0.25">
      <c r="A265" s="56"/>
      <c r="B265" s="61" t="s">
        <v>74</v>
      </c>
      <c r="C265" s="64">
        <f>C244+C264</f>
        <v>341577671</v>
      </c>
      <c r="D265" s="63"/>
      <c r="E265" s="64">
        <f>E244+E264</f>
        <v>363558034</v>
      </c>
      <c r="F265" s="68"/>
      <c r="G265" s="65"/>
      <c r="H265" s="65"/>
    </row>
    <row r="266" spans="1:8" s="20" customFormat="1" ht="15.75" thickTop="1" x14ac:dyDescent="0.25">
      <c r="A266" s="1"/>
      <c r="B266" s="12"/>
      <c r="C266" s="4"/>
      <c r="D266" s="4"/>
      <c r="E266" s="4"/>
    </row>
    <row r="268" spans="1:8" ht="15" customHeight="1" x14ac:dyDescent="0.25">
      <c r="A268" s="185" t="s">
        <v>242</v>
      </c>
      <c r="B268" s="185"/>
      <c r="C268" s="186" t="s">
        <v>243</v>
      </c>
      <c r="D268" s="186"/>
      <c r="E268" s="186"/>
    </row>
    <row r="269" spans="1:8" ht="15" customHeight="1" x14ac:dyDescent="0.25">
      <c r="A269" s="26"/>
      <c r="B269" s="26"/>
      <c r="C269" s="26"/>
      <c r="D269" s="48"/>
      <c r="E269" s="26"/>
    </row>
    <row r="270" spans="1:8" x14ac:dyDescent="0.25">
      <c r="A270" s="184"/>
      <c r="B270" s="184"/>
      <c r="C270" s="184"/>
      <c r="D270" s="49"/>
      <c r="E270" s="25"/>
      <c r="F270" s="25"/>
      <c r="G270" s="25"/>
    </row>
    <row r="271" spans="1:8" ht="15" customHeight="1" x14ac:dyDescent="0.25">
      <c r="A271" s="182" t="s">
        <v>239</v>
      </c>
      <c r="B271" s="182"/>
      <c r="C271" s="183" t="s">
        <v>240</v>
      </c>
      <c r="D271" s="183"/>
      <c r="E271" s="183"/>
      <c r="F271" s="184"/>
      <c r="G271" s="184"/>
    </row>
    <row r="273" spans="1:1" x14ac:dyDescent="0.25">
      <c r="A273" s="69" t="s">
        <v>237</v>
      </c>
    </row>
  </sheetData>
  <mergeCells count="6">
    <mergeCell ref="A271:B271"/>
    <mergeCell ref="C271:E271"/>
    <mergeCell ref="F271:G271"/>
    <mergeCell ref="A268:B268"/>
    <mergeCell ref="C268:E268"/>
    <mergeCell ref="A270:C270"/>
  </mergeCells>
  <phoneticPr fontId="0" type="noConversion"/>
  <printOptions horizontalCentered="1"/>
  <pageMargins left="0" right="0" top="0.39370078740157483" bottom="0.39370078740157483" header="0" footer="0"/>
  <pageSetup paperSize="9"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showGridLines="0" view="pageBreakPreview" zoomScale="90" zoomScaleNormal="90" zoomScaleSheetLayoutView="90" workbookViewId="0"/>
  </sheetViews>
  <sheetFormatPr defaultRowHeight="15" outlineLevelRow="1" x14ac:dyDescent="0.25"/>
  <cols>
    <col min="1" max="1" width="6.42578125" style="83" customWidth="1"/>
    <col min="2" max="2" width="58.5703125" style="83" customWidth="1"/>
    <col min="3" max="3" width="18.5703125" style="83" customWidth="1"/>
    <col min="4" max="4" width="5.28515625" style="83" customWidth="1"/>
    <col min="5" max="5" width="20.85546875" style="83" customWidth="1"/>
    <col min="6" max="16384" width="9.140625" style="83"/>
  </cols>
  <sheetData>
    <row r="1" spans="1:5" s="70" customFormat="1" ht="17.25" customHeight="1" x14ac:dyDescent="0.2">
      <c r="C1" s="71"/>
      <c r="D1" s="71"/>
      <c r="E1" s="71"/>
    </row>
    <row r="2" spans="1:5" s="70" customFormat="1" ht="18.75" customHeight="1" x14ac:dyDescent="0.25">
      <c r="B2" s="72" t="s">
        <v>244</v>
      </c>
      <c r="C2" s="71"/>
      <c r="D2" s="71"/>
      <c r="E2" s="71"/>
    </row>
    <row r="3" spans="1:5" s="70" customFormat="1" ht="16.5" customHeight="1" x14ac:dyDescent="0.25">
      <c r="A3" s="73" t="s">
        <v>245</v>
      </c>
      <c r="C3" s="74"/>
      <c r="D3" s="74"/>
      <c r="E3" s="74"/>
    </row>
    <row r="4" spans="1:5" s="78" customFormat="1" ht="29.25" x14ac:dyDescent="0.25">
      <c r="A4" s="75"/>
      <c r="B4" s="76"/>
      <c r="C4" s="53" t="s">
        <v>246</v>
      </c>
      <c r="D4" s="77"/>
      <c r="E4" s="53" t="s">
        <v>247</v>
      </c>
    </row>
    <row r="5" spans="1:5" s="78" customFormat="1" ht="28.5" x14ac:dyDescent="0.25">
      <c r="A5" s="75"/>
      <c r="B5" s="76"/>
      <c r="C5" s="77" t="s">
        <v>248</v>
      </c>
      <c r="D5" s="77"/>
      <c r="E5" s="77" t="s">
        <v>248</v>
      </c>
    </row>
    <row r="6" spans="1:5" s="78" customFormat="1" x14ac:dyDescent="0.25">
      <c r="A6" s="75"/>
      <c r="B6" s="79"/>
      <c r="C6" s="80" t="s">
        <v>201</v>
      </c>
      <c r="D6" s="81"/>
      <c r="E6" s="80" t="s">
        <v>201</v>
      </c>
    </row>
    <row r="7" spans="1:5" s="78" customFormat="1" ht="14.25" x14ac:dyDescent="0.2">
      <c r="A7" s="75"/>
      <c r="B7" s="75"/>
      <c r="C7" s="82"/>
      <c r="D7" s="82"/>
      <c r="E7" s="82"/>
    </row>
    <row r="8" spans="1:5" x14ac:dyDescent="0.25">
      <c r="B8" s="84" t="s">
        <v>249</v>
      </c>
      <c r="C8" s="85">
        <v>8802711</v>
      </c>
      <c r="D8" s="85"/>
      <c r="E8" s="85">
        <v>5521595</v>
      </c>
    </row>
    <row r="9" spans="1:5" s="89" customFormat="1" ht="30" hidden="1" customHeight="1" outlineLevel="1" x14ac:dyDescent="0.25">
      <c r="A9" s="86">
        <v>4052</v>
      </c>
      <c r="B9" s="87" t="s">
        <v>250</v>
      </c>
      <c r="C9" s="88">
        <v>13549</v>
      </c>
      <c r="D9" s="88"/>
      <c r="E9" s="88"/>
    </row>
    <row r="10" spans="1:5" s="89" customFormat="1" ht="30" hidden="1" customHeight="1" outlineLevel="1" x14ac:dyDescent="0.25">
      <c r="A10" s="86">
        <v>4101</v>
      </c>
      <c r="B10" s="87" t="s">
        <v>251</v>
      </c>
      <c r="C10" s="88">
        <v>2775199</v>
      </c>
      <c r="D10" s="88"/>
      <c r="E10" s="88"/>
    </row>
    <row r="11" spans="1:5" s="89" customFormat="1" ht="45" hidden="1" customHeight="1" outlineLevel="1" x14ac:dyDescent="0.25">
      <c r="A11" s="86">
        <v>4103</v>
      </c>
      <c r="B11" s="87" t="s">
        <v>252</v>
      </c>
      <c r="C11" s="88">
        <v>0</v>
      </c>
      <c r="D11" s="88"/>
      <c r="E11" s="88"/>
    </row>
    <row r="12" spans="1:5" s="90" customFormat="1" ht="30" hidden="1" customHeight="1" outlineLevel="1" x14ac:dyDescent="0.25">
      <c r="A12" s="86">
        <v>4201</v>
      </c>
      <c r="B12" s="87" t="s">
        <v>253</v>
      </c>
      <c r="C12" s="88">
        <v>0</v>
      </c>
      <c r="D12" s="88"/>
      <c r="E12" s="88"/>
    </row>
    <row r="13" spans="1:5" s="90" customFormat="1" ht="30" hidden="1" customHeight="1" outlineLevel="1" x14ac:dyDescent="0.25">
      <c r="A13" s="86">
        <v>4202</v>
      </c>
      <c r="B13" s="87" t="s">
        <v>254</v>
      </c>
      <c r="C13" s="88">
        <v>0</v>
      </c>
      <c r="D13" s="88"/>
      <c r="E13" s="88"/>
    </row>
    <row r="14" spans="1:5" s="90" customFormat="1" ht="30" hidden="1" customHeight="1" outlineLevel="1" x14ac:dyDescent="0.25">
      <c r="A14" s="86">
        <v>4251</v>
      </c>
      <c r="B14" s="87" t="s">
        <v>255</v>
      </c>
      <c r="C14" s="88">
        <v>778</v>
      </c>
      <c r="D14" s="88"/>
      <c r="E14" s="88"/>
    </row>
    <row r="15" spans="1:5" s="90" customFormat="1" ht="30" hidden="1" customHeight="1" outlineLevel="1" x14ac:dyDescent="0.25">
      <c r="A15" s="86">
        <v>4252</v>
      </c>
      <c r="B15" s="87" t="s">
        <v>256</v>
      </c>
      <c r="C15" s="88">
        <v>22917</v>
      </c>
      <c r="D15" s="88"/>
      <c r="E15" s="88"/>
    </row>
    <row r="16" spans="1:5" s="90" customFormat="1" ht="45" hidden="1" customHeight="1" outlineLevel="1" x14ac:dyDescent="0.25">
      <c r="A16" s="86">
        <v>4253</v>
      </c>
      <c r="B16" s="87" t="s">
        <v>257</v>
      </c>
      <c r="C16" s="88">
        <v>243245</v>
      </c>
      <c r="D16" s="88"/>
      <c r="E16" s="88"/>
    </row>
    <row r="17" spans="1:5" s="90" customFormat="1" ht="45" hidden="1" customHeight="1" outlineLevel="1" x14ac:dyDescent="0.25">
      <c r="A17" s="86">
        <v>4254</v>
      </c>
      <c r="B17" s="87" t="s">
        <v>258</v>
      </c>
      <c r="C17" s="88">
        <v>1440301</v>
      </c>
      <c r="D17" s="88"/>
      <c r="E17" s="88"/>
    </row>
    <row r="18" spans="1:5" s="90" customFormat="1" ht="30" hidden="1" customHeight="1" outlineLevel="1" x14ac:dyDescent="0.25">
      <c r="A18" s="86">
        <v>4255</v>
      </c>
      <c r="B18" s="87" t="s">
        <v>259</v>
      </c>
      <c r="C18" s="88">
        <v>167278</v>
      </c>
      <c r="D18" s="88"/>
      <c r="E18" s="88"/>
    </row>
    <row r="19" spans="1:5" s="90" customFormat="1" ht="15" hidden="1" customHeight="1" outlineLevel="1" x14ac:dyDescent="0.25">
      <c r="A19" s="86">
        <v>4256</v>
      </c>
      <c r="B19" s="87"/>
      <c r="C19" s="88">
        <v>0</v>
      </c>
      <c r="D19" s="88"/>
      <c r="E19" s="88"/>
    </row>
    <row r="20" spans="1:5" s="90" customFormat="1" ht="30" hidden="1" customHeight="1" outlineLevel="1" x14ac:dyDescent="0.25">
      <c r="A20" s="86">
        <v>4301</v>
      </c>
      <c r="B20" s="87" t="s">
        <v>260</v>
      </c>
      <c r="C20" s="88">
        <v>0</v>
      </c>
      <c r="D20" s="88"/>
      <c r="E20" s="88"/>
    </row>
    <row r="21" spans="1:5" s="90" customFormat="1" ht="30" hidden="1" customHeight="1" outlineLevel="1" x14ac:dyDescent="0.25">
      <c r="A21" s="86">
        <v>4302</v>
      </c>
      <c r="B21" s="87" t="s">
        <v>261</v>
      </c>
      <c r="C21" s="88">
        <v>250283</v>
      </c>
      <c r="D21" s="88"/>
      <c r="E21" s="88"/>
    </row>
    <row r="22" spans="1:5" s="90" customFormat="1" ht="45" hidden="1" customHeight="1" outlineLevel="1" x14ac:dyDescent="0.25">
      <c r="A22" s="86">
        <v>4322</v>
      </c>
      <c r="B22" s="87" t="s">
        <v>262</v>
      </c>
      <c r="C22" s="88">
        <v>9309</v>
      </c>
      <c r="D22" s="88"/>
      <c r="E22" s="88"/>
    </row>
    <row r="23" spans="1:5" s="89" customFormat="1" ht="45" hidden="1" customHeight="1" outlineLevel="1" x14ac:dyDescent="0.25">
      <c r="A23" s="86">
        <v>4323</v>
      </c>
      <c r="B23" s="87" t="s">
        <v>263</v>
      </c>
      <c r="C23" s="88">
        <v>29300</v>
      </c>
      <c r="D23" s="88"/>
      <c r="E23" s="88"/>
    </row>
    <row r="24" spans="1:5" s="89" customFormat="1" ht="45" hidden="1" customHeight="1" outlineLevel="1" x14ac:dyDescent="0.25">
      <c r="A24" s="86">
        <v>4330</v>
      </c>
      <c r="B24" s="87" t="s">
        <v>264</v>
      </c>
      <c r="C24" s="88">
        <v>167</v>
      </c>
      <c r="D24" s="88"/>
      <c r="E24" s="88"/>
    </row>
    <row r="25" spans="1:5" s="89" customFormat="1" ht="30" hidden="1" customHeight="1" outlineLevel="1" x14ac:dyDescent="0.25">
      <c r="A25" s="86">
        <v>4401</v>
      </c>
      <c r="B25" s="87" t="s">
        <v>265</v>
      </c>
      <c r="C25" s="88">
        <v>44001</v>
      </c>
      <c r="D25" s="88"/>
      <c r="E25" s="88"/>
    </row>
    <row r="26" spans="1:5" s="89" customFormat="1" ht="30" hidden="1" customHeight="1" outlineLevel="1" x14ac:dyDescent="0.25">
      <c r="A26" s="86">
        <v>4403</v>
      </c>
      <c r="B26" s="87" t="s">
        <v>266</v>
      </c>
      <c r="C26" s="88">
        <v>36424</v>
      </c>
      <c r="D26" s="88"/>
      <c r="E26" s="88"/>
    </row>
    <row r="27" spans="1:5" s="89" customFormat="1" ht="30" hidden="1" customHeight="1" outlineLevel="1" x14ac:dyDescent="0.25">
      <c r="A27" s="86">
        <v>4405</v>
      </c>
      <c r="B27" s="87" t="s">
        <v>267</v>
      </c>
      <c r="C27" s="88">
        <v>0</v>
      </c>
      <c r="D27" s="88"/>
      <c r="E27" s="88"/>
    </row>
    <row r="28" spans="1:5" s="89" customFormat="1" ht="30" hidden="1" customHeight="1" outlineLevel="1" x14ac:dyDescent="0.25">
      <c r="A28" s="86">
        <v>4407</v>
      </c>
      <c r="B28" s="87" t="s">
        <v>268</v>
      </c>
      <c r="C28" s="88">
        <v>30118</v>
      </c>
      <c r="D28" s="88"/>
      <c r="E28" s="88"/>
    </row>
    <row r="29" spans="1:5" s="89" customFormat="1" ht="30" hidden="1" customHeight="1" outlineLevel="1" x14ac:dyDescent="0.25">
      <c r="A29" s="86">
        <v>4411</v>
      </c>
      <c r="B29" s="87" t="s">
        <v>269</v>
      </c>
      <c r="C29" s="88">
        <v>6387479</v>
      </c>
      <c r="D29" s="88"/>
      <c r="E29" s="88"/>
    </row>
    <row r="30" spans="1:5" s="89" customFormat="1" ht="30" hidden="1" customHeight="1" outlineLevel="1" x14ac:dyDescent="0.25">
      <c r="A30" s="86">
        <v>4417</v>
      </c>
      <c r="B30" s="87" t="s">
        <v>270</v>
      </c>
      <c r="C30" s="88">
        <v>10461190</v>
      </c>
      <c r="D30" s="88"/>
      <c r="E30" s="88"/>
    </row>
    <row r="31" spans="1:5" s="89" customFormat="1" ht="15" hidden="1" customHeight="1" outlineLevel="1" x14ac:dyDescent="0.25">
      <c r="A31" s="86">
        <v>4428</v>
      </c>
      <c r="B31" s="87"/>
      <c r="C31" s="88">
        <v>0</v>
      </c>
      <c r="D31" s="88"/>
      <c r="E31" s="88"/>
    </row>
    <row r="32" spans="1:5" s="89" customFormat="1" ht="30" hidden="1" customHeight="1" outlineLevel="1" x14ac:dyDescent="0.25">
      <c r="A32" s="86">
        <v>4420</v>
      </c>
      <c r="B32" s="87" t="s">
        <v>271</v>
      </c>
      <c r="C32" s="88">
        <v>0</v>
      </c>
      <c r="D32" s="88"/>
      <c r="E32" s="88"/>
    </row>
    <row r="33" spans="1:5" s="89" customFormat="1" ht="30" hidden="1" customHeight="1" outlineLevel="1" x14ac:dyDescent="0.25">
      <c r="A33" s="86">
        <v>4424</v>
      </c>
      <c r="B33" s="87" t="s">
        <v>272</v>
      </c>
      <c r="C33" s="88">
        <v>77496</v>
      </c>
      <c r="D33" s="88"/>
      <c r="E33" s="88"/>
    </row>
    <row r="34" spans="1:5" s="89" customFormat="1" ht="15" hidden="1" customHeight="1" outlineLevel="1" x14ac:dyDescent="0.25">
      <c r="A34" s="86">
        <v>4430</v>
      </c>
      <c r="B34" s="87"/>
      <c r="C34" s="88">
        <v>0</v>
      </c>
      <c r="D34" s="88"/>
      <c r="E34" s="88"/>
    </row>
    <row r="35" spans="1:5" s="89" customFormat="1" ht="15" hidden="1" customHeight="1" outlineLevel="1" x14ac:dyDescent="0.25">
      <c r="A35" s="91">
        <v>4434</v>
      </c>
      <c r="B35" s="92" t="s">
        <v>273</v>
      </c>
      <c r="C35" s="88">
        <v>157224</v>
      </c>
      <c r="D35" s="88"/>
      <c r="E35" s="88"/>
    </row>
    <row r="36" spans="1:5" s="89" customFormat="1" ht="15" hidden="1" customHeight="1" outlineLevel="1" x14ac:dyDescent="0.25">
      <c r="A36" s="91">
        <v>4481</v>
      </c>
      <c r="B36" s="92" t="s">
        <v>274</v>
      </c>
      <c r="C36" s="88">
        <v>0</v>
      </c>
      <c r="D36" s="88"/>
      <c r="E36" s="88"/>
    </row>
    <row r="37" spans="1:5" s="89" customFormat="1" ht="15" hidden="1" customHeight="1" outlineLevel="1" x14ac:dyDescent="0.25">
      <c r="A37" s="91">
        <v>4482</v>
      </c>
      <c r="B37" s="92" t="s">
        <v>275</v>
      </c>
      <c r="C37" s="88">
        <v>0</v>
      </c>
      <c r="D37" s="88"/>
      <c r="E37" s="88"/>
    </row>
    <row r="38" spans="1:5" s="89" customFormat="1" ht="30" hidden="1" customHeight="1" outlineLevel="1" x14ac:dyDescent="0.25">
      <c r="A38" s="86">
        <v>4452</v>
      </c>
      <c r="B38" s="87" t="s">
        <v>276</v>
      </c>
      <c r="C38" s="88">
        <v>180753</v>
      </c>
      <c r="D38" s="88"/>
      <c r="E38" s="88"/>
    </row>
    <row r="39" spans="1:5" s="89" customFormat="1" ht="30" hidden="1" customHeight="1" outlineLevel="1" x14ac:dyDescent="0.25">
      <c r="A39" s="86">
        <v>4453</v>
      </c>
      <c r="B39" s="87" t="s">
        <v>277</v>
      </c>
      <c r="C39" s="88">
        <v>2066</v>
      </c>
      <c r="D39" s="88"/>
      <c r="E39" s="88"/>
    </row>
    <row r="40" spans="1:5" s="89" customFormat="1" ht="30" hidden="1" customHeight="1" outlineLevel="1" x14ac:dyDescent="0.25">
      <c r="A40" s="86">
        <v>4454</v>
      </c>
      <c r="B40" s="87" t="s">
        <v>278</v>
      </c>
      <c r="C40" s="88">
        <v>0</v>
      </c>
      <c r="D40" s="88"/>
      <c r="E40" s="88"/>
    </row>
    <row r="41" spans="1:5" s="89" customFormat="1" ht="15" hidden="1" customHeight="1" outlineLevel="1" x14ac:dyDescent="0.25">
      <c r="A41" s="86">
        <v>4481</v>
      </c>
      <c r="B41" s="87"/>
      <c r="C41" s="88">
        <v>0</v>
      </c>
      <c r="D41" s="88"/>
      <c r="E41" s="88"/>
    </row>
    <row r="42" spans="1:5" s="89" customFormat="1" ht="15" hidden="1" customHeight="1" outlineLevel="1" x14ac:dyDescent="0.25">
      <c r="A42" s="86">
        <v>4482</v>
      </c>
      <c r="B42" s="87"/>
      <c r="C42" s="88">
        <v>0</v>
      </c>
      <c r="D42" s="88"/>
      <c r="E42" s="88"/>
    </row>
    <row r="43" spans="1:5" s="89" customFormat="1" ht="30" hidden="1" customHeight="1" outlineLevel="1" x14ac:dyDescent="0.25">
      <c r="A43" s="86">
        <v>4465</v>
      </c>
      <c r="B43" s="87" t="s">
        <v>279</v>
      </c>
      <c r="C43" s="88">
        <v>188502</v>
      </c>
      <c r="D43" s="88"/>
      <c r="E43" s="88"/>
    </row>
    <row r="44" spans="1:5" s="89" customFormat="1" ht="30" hidden="1" customHeight="1" outlineLevel="1" x14ac:dyDescent="0.25">
      <c r="A44" s="86">
        <v>5306</v>
      </c>
      <c r="B44" s="87" t="s">
        <v>280</v>
      </c>
      <c r="C44" s="88">
        <v>-37288</v>
      </c>
      <c r="D44" s="88"/>
      <c r="E44" s="88"/>
    </row>
    <row r="45" spans="1:5" s="89" customFormat="1" ht="30" hidden="1" customHeight="1" outlineLevel="1" x14ac:dyDescent="0.25">
      <c r="A45" s="86">
        <v>5307</v>
      </c>
      <c r="B45" s="87" t="s">
        <v>281</v>
      </c>
      <c r="C45" s="88">
        <v>-2829</v>
      </c>
      <c r="D45" s="88"/>
      <c r="E45" s="88"/>
    </row>
    <row r="46" spans="1:5" s="89" customFormat="1" ht="30" hidden="1" customHeight="1" outlineLevel="1" x14ac:dyDescent="0.25">
      <c r="A46" s="86">
        <v>5240</v>
      </c>
      <c r="B46" s="87" t="s">
        <v>282</v>
      </c>
      <c r="C46" s="88">
        <v>-2858</v>
      </c>
      <c r="D46" s="88"/>
      <c r="E46" s="88"/>
    </row>
    <row r="47" spans="1:5" s="89" customFormat="1" ht="30" hidden="1" customHeight="1" outlineLevel="1" x14ac:dyDescent="0.25">
      <c r="A47" s="86">
        <v>5305</v>
      </c>
      <c r="B47" s="87" t="s">
        <v>283</v>
      </c>
      <c r="C47" s="88">
        <v>0</v>
      </c>
      <c r="D47" s="88"/>
      <c r="E47" s="88"/>
    </row>
    <row r="48" spans="1:5" s="89" customFormat="1" ht="30" hidden="1" customHeight="1" outlineLevel="1" x14ac:dyDescent="0.25">
      <c r="A48" s="86">
        <v>5308</v>
      </c>
      <c r="B48" s="87" t="s">
        <v>281</v>
      </c>
      <c r="C48" s="88">
        <v>0</v>
      </c>
      <c r="D48" s="88"/>
      <c r="E48" s="88"/>
    </row>
    <row r="49" spans="1:5" collapsed="1" x14ac:dyDescent="0.25">
      <c r="B49" s="84" t="s">
        <v>284</v>
      </c>
      <c r="C49" s="85">
        <v>-5511936</v>
      </c>
      <c r="D49" s="85"/>
      <c r="E49" s="93">
        <v>-4490676</v>
      </c>
    </row>
    <row r="50" spans="1:5" s="89" customFormat="1" ht="30" hidden="1" customHeight="1" outlineLevel="1" x14ac:dyDescent="0.25">
      <c r="A50" s="86">
        <v>5023</v>
      </c>
      <c r="B50" s="87" t="s">
        <v>285</v>
      </c>
      <c r="C50" s="88">
        <v>40</v>
      </c>
      <c r="D50" s="88"/>
      <c r="E50" s="88" t="e">
        <v>#REF!</v>
      </c>
    </row>
    <row r="51" spans="1:5" s="89" customFormat="1" ht="45" hidden="1" customHeight="1" outlineLevel="1" x14ac:dyDescent="0.25">
      <c r="A51" s="86">
        <v>5024</v>
      </c>
      <c r="B51" s="87" t="s">
        <v>286</v>
      </c>
      <c r="C51" s="88">
        <v>0</v>
      </c>
      <c r="D51" s="88"/>
      <c r="E51" s="88" t="e">
        <v>#REF!</v>
      </c>
    </row>
    <row r="52" spans="1:5" s="89" customFormat="1" ht="45" hidden="1" customHeight="1" outlineLevel="1" x14ac:dyDescent="0.25">
      <c r="A52" s="86">
        <v>5034</v>
      </c>
      <c r="B52" s="87" t="s">
        <v>287</v>
      </c>
      <c r="C52" s="88">
        <v>0</v>
      </c>
      <c r="D52" s="88"/>
      <c r="E52" s="88" t="e">
        <v>#REF!</v>
      </c>
    </row>
    <row r="53" spans="1:5" s="89" customFormat="1" ht="45" hidden="1" customHeight="1" outlineLevel="1" x14ac:dyDescent="0.25">
      <c r="A53" s="86">
        <v>5036</v>
      </c>
      <c r="B53" s="87" t="s">
        <v>288</v>
      </c>
      <c r="C53" s="88">
        <v>0</v>
      </c>
      <c r="D53" s="88"/>
      <c r="E53" s="88" t="e">
        <v>#REF!</v>
      </c>
    </row>
    <row r="54" spans="1:5" s="89" customFormat="1" ht="30" hidden="1" customHeight="1" outlineLevel="1" x14ac:dyDescent="0.25">
      <c r="A54" s="86">
        <v>5054</v>
      </c>
      <c r="B54" s="87" t="s">
        <v>289</v>
      </c>
      <c r="C54" s="88">
        <v>4500</v>
      </c>
      <c r="D54" s="88"/>
      <c r="E54" s="88" t="e">
        <v>#REF!</v>
      </c>
    </row>
    <row r="55" spans="1:5" s="89" customFormat="1" ht="30" hidden="1" customHeight="1" outlineLevel="1" x14ac:dyDescent="0.25">
      <c r="A55" s="86">
        <v>5056</v>
      </c>
      <c r="B55" s="87" t="s">
        <v>290</v>
      </c>
      <c r="C55" s="88">
        <v>0</v>
      </c>
      <c r="D55" s="88"/>
      <c r="E55" s="88" t="e">
        <v>#REF!</v>
      </c>
    </row>
    <row r="56" spans="1:5" s="89" customFormat="1" ht="45" hidden="1" customHeight="1" outlineLevel="1" x14ac:dyDescent="0.25">
      <c r="A56" s="86">
        <v>5064</v>
      </c>
      <c r="B56" s="87" t="s">
        <v>291</v>
      </c>
      <c r="C56" s="88">
        <v>69167</v>
      </c>
      <c r="D56" s="88"/>
      <c r="E56" s="88" t="e">
        <v>#REF!</v>
      </c>
    </row>
    <row r="57" spans="1:5" s="89" customFormat="1" ht="45" hidden="1" customHeight="1" outlineLevel="1" x14ac:dyDescent="0.25">
      <c r="A57" s="86">
        <v>5066</v>
      </c>
      <c r="B57" s="87" t="s">
        <v>292</v>
      </c>
      <c r="C57" s="88">
        <v>115980</v>
      </c>
      <c r="D57" s="88"/>
      <c r="E57" s="88" t="e">
        <v>#REF!</v>
      </c>
    </row>
    <row r="58" spans="1:5" s="89" customFormat="1" ht="30" hidden="1" customHeight="1" outlineLevel="1" x14ac:dyDescent="0.25">
      <c r="A58" s="86">
        <v>5091</v>
      </c>
      <c r="B58" s="87" t="s">
        <v>293</v>
      </c>
      <c r="C58" s="88">
        <v>0</v>
      </c>
      <c r="D58" s="88"/>
      <c r="E58" s="88" t="e">
        <v>#REF!</v>
      </c>
    </row>
    <row r="59" spans="1:5" s="89" customFormat="1" ht="30" hidden="1" customHeight="1" outlineLevel="1" x14ac:dyDescent="0.25">
      <c r="A59" s="86">
        <v>5095</v>
      </c>
      <c r="B59" s="87" t="s">
        <v>294</v>
      </c>
      <c r="C59" s="88">
        <v>0</v>
      </c>
      <c r="D59" s="88"/>
      <c r="E59" s="88" t="e">
        <v>#REF!</v>
      </c>
    </row>
    <row r="60" spans="1:5" s="89" customFormat="1" ht="30" hidden="1" customHeight="1" outlineLevel="1" x14ac:dyDescent="0.25">
      <c r="A60" s="86">
        <v>5111</v>
      </c>
      <c r="B60" s="87" t="s">
        <v>295</v>
      </c>
      <c r="C60" s="88">
        <v>0</v>
      </c>
      <c r="D60" s="88"/>
      <c r="E60" s="88" t="e">
        <v>#REF!</v>
      </c>
    </row>
    <row r="61" spans="1:5" s="89" customFormat="1" ht="30" hidden="1" customHeight="1" outlineLevel="1" x14ac:dyDescent="0.25">
      <c r="A61" s="86">
        <v>5113</v>
      </c>
      <c r="B61" s="87" t="s">
        <v>296</v>
      </c>
      <c r="C61" s="88">
        <v>0</v>
      </c>
      <c r="D61" s="88"/>
      <c r="E61" s="88" t="e">
        <v>#REF!</v>
      </c>
    </row>
    <row r="62" spans="1:5" s="89" customFormat="1" ht="30" hidden="1" customHeight="1" outlineLevel="1" x14ac:dyDescent="0.25">
      <c r="A62" s="86">
        <v>5122</v>
      </c>
      <c r="B62" s="87" t="s">
        <v>297</v>
      </c>
      <c r="C62" s="88">
        <v>0</v>
      </c>
      <c r="D62" s="88"/>
      <c r="E62" s="88" t="e">
        <v>#REF!</v>
      </c>
    </row>
    <row r="63" spans="1:5" s="89" customFormat="1" ht="30" hidden="1" customHeight="1" outlineLevel="1" x14ac:dyDescent="0.25">
      <c r="A63" s="86">
        <v>5125</v>
      </c>
      <c r="B63" s="87" t="s">
        <v>298</v>
      </c>
      <c r="C63" s="88">
        <v>0</v>
      </c>
      <c r="D63" s="88"/>
      <c r="E63" s="88" t="e">
        <v>#REF!</v>
      </c>
    </row>
    <row r="64" spans="1:5" s="89" customFormat="1" ht="30" hidden="1" customHeight="1" outlineLevel="1" x14ac:dyDescent="0.25">
      <c r="A64" s="86">
        <v>5126</v>
      </c>
      <c r="B64" s="87" t="s">
        <v>299</v>
      </c>
      <c r="C64" s="88">
        <v>25888</v>
      </c>
      <c r="D64" s="88"/>
      <c r="E64" s="88" t="e">
        <v>#REF!</v>
      </c>
    </row>
    <row r="65" spans="1:5" s="89" customFormat="1" ht="30" hidden="1" customHeight="1" outlineLevel="1" x14ac:dyDescent="0.25">
      <c r="A65" s="86">
        <v>5127</v>
      </c>
      <c r="B65" s="87" t="s">
        <v>300</v>
      </c>
      <c r="C65" s="88">
        <v>439101</v>
      </c>
      <c r="D65" s="88"/>
      <c r="E65" s="88" t="e">
        <v>#REF!</v>
      </c>
    </row>
    <row r="66" spans="1:5" s="89" customFormat="1" ht="30" hidden="1" customHeight="1" outlineLevel="1" x14ac:dyDescent="0.25">
      <c r="A66" s="86">
        <v>5128</v>
      </c>
      <c r="B66" s="87" t="s">
        <v>301</v>
      </c>
      <c r="C66" s="88">
        <v>7909</v>
      </c>
      <c r="D66" s="88"/>
      <c r="E66" s="88"/>
    </row>
    <row r="67" spans="1:5" s="89" customFormat="1" ht="30" hidden="1" customHeight="1" outlineLevel="1" x14ac:dyDescent="0.25">
      <c r="A67" s="86">
        <v>5203</v>
      </c>
      <c r="B67" s="87" t="s">
        <v>302</v>
      </c>
      <c r="C67" s="88">
        <v>322624</v>
      </c>
      <c r="D67" s="88"/>
      <c r="E67" s="88" t="e">
        <v>#REF!</v>
      </c>
    </row>
    <row r="68" spans="1:5" s="89" customFormat="1" ht="30" hidden="1" customHeight="1" outlineLevel="1" x14ac:dyDescent="0.25">
      <c r="A68" s="86">
        <v>5211</v>
      </c>
      <c r="B68" s="87" t="s">
        <v>303</v>
      </c>
      <c r="C68" s="88">
        <v>0</v>
      </c>
      <c r="D68" s="88"/>
      <c r="E68" s="88" t="e">
        <v>#REF!</v>
      </c>
    </row>
    <row r="69" spans="1:5" s="89" customFormat="1" ht="30" hidden="1" customHeight="1" outlineLevel="1" x14ac:dyDescent="0.25">
      <c r="A69" s="86">
        <v>5215</v>
      </c>
      <c r="B69" s="87" t="s">
        <v>304</v>
      </c>
      <c r="C69" s="88">
        <v>1263126</v>
      </c>
      <c r="D69" s="88"/>
      <c r="E69" s="88" t="e">
        <v>#REF!</v>
      </c>
    </row>
    <row r="70" spans="1:5" s="89" customFormat="1" ht="30" hidden="1" customHeight="1" outlineLevel="1" x14ac:dyDescent="0.25">
      <c r="A70" s="86">
        <v>5217</v>
      </c>
      <c r="B70" s="87" t="s">
        <v>305</v>
      </c>
      <c r="C70" s="88">
        <v>276420</v>
      </c>
      <c r="D70" s="88"/>
      <c r="E70" s="88" t="e">
        <v>#REF!</v>
      </c>
    </row>
    <row r="71" spans="1:5" s="89" customFormat="1" ht="30" hidden="1" customHeight="1" outlineLevel="1" x14ac:dyDescent="0.25">
      <c r="A71" s="86">
        <v>5219</v>
      </c>
      <c r="B71" s="87" t="s">
        <v>306</v>
      </c>
      <c r="C71" s="88">
        <v>2625</v>
      </c>
      <c r="D71" s="88"/>
      <c r="E71" s="88" t="e">
        <v>#REF!</v>
      </c>
    </row>
    <row r="72" spans="1:5" s="89" customFormat="1" ht="30" hidden="1" customHeight="1" outlineLevel="1" x14ac:dyDescent="0.25">
      <c r="A72" s="86">
        <v>5221</v>
      </c>
      <c r="B72" s="87" t="s">
        <v>307</v>
      </c>
      <c r="C72" s="88">
        <v>2236</v>
      </c>
      <c r="D72" s="88"/>
      <c r="E72" s="88"/>
    </row>
    <row r="73" spans="1:5" s="89" customFormat="1" ht="15" hidden="1" customHeight="1" outlineLevel="1" x14ac:dyDescent="0.25">
      <c r="A73" s="86">
        <v>5222</v>
      </c>
      <c r="B73" s="87"/>
      <c r="C73" s="88">
        <v>0</v>
      </c>
      <c r="D73" s="88"/>
      <c r="E73" s="88" t="e">
        <v>#REF!</v>
      </c>
    </row>
    <row r="74" spans="1:5" s="89" customFormat="1" ht="45" hidden="1" customHeight="1" outlineLevel="1" x14ac:dyDescent="0.25">
      <c r="A74" s="86">
        <v>5223</v>
      </c>
      <c r="B74" s="87" t="s">
        <v>308</v>
      </c>
      <c r="C74" s="88">
        <v>0</v>
      </c>
      <c r="D74" s="88"/>
      <c r="E74" s="88" t="e">
        <v>#REF!</v>
      </c>
    </row>
    <row r="75" spans="1:5" s="89" customFormat="1" ht="15" hidden="1" customHeight="1" outlineLevel="1" x14ac:dyDescent="0.25">
      <c r="A75" s="86">
        <v>5236</v>
      </c>
      <c r="B75" s="87"/>
      <c r="C75" s="88">
        <v>0</v>
      </c>
      <c r="D75" s="88"/>
      <c r="E75" s="88" t="e">
        <v>#REF!</v>
      </c>
    </row>
    <row r="76" spans="1:5" s="89" customFormat="1" ht="30" hidden="1" customHeight="1" outlineLevel="1" x14ac:dyDescent="0.25">
      <c r="A76" s="86">
        <v>5250</v>
      </c>
      <c r="B76" s="87" t="s">
        <v>309</v>
      </c>
      <c r="C76" s="88">
        <v>0</v>
      </c>
      <c r="D76" s="88"/>
      <c r="E76" s="88" t="e">
        <v>#REF!</v>
      </c>
    </row>
    <row r="77" spans="1:5" s="89" customFormat="1" ht="30" hidden="1" customHeight="1" outlineLevel="1" x14ac:dyDescent="0.25">
      <c r="A77" s="86">
        <v>5301</v>
      </c>
      <c r="B77" s="87" t="s">
        <v>310</v>
      </c>
      <c r="C77" s="88">
        <v>0</v>
      </c>
      <c r="D77" s="88"/>
      <c r="E77" s="88" t="e">
        <v>#REF!</v>
      </c>
    </row>
    <row r="78" spans="1:5" s="89" customFormat="1" ht="30" hidden="1" customHeight="1" outlineLevel="1" x14ac:dyDescent="0.25">
      <c r="A78" s="86">
        <v>5303</v>
      </c>
      <c r="B78" s="87" t="s">
        <v>311</v>
      </c>
      <c r="C78" s="88">
        <v>0</v>
      </c>
      <c r="D78" s="88"/>
      <c r="E78" s="88" t="e">
        <v>#REF!</v>
      </c>
    </row>
    <row r="79" spans="1:5" s="89" customFormat="1" ht="45" hidden="1" customHeight="1" outlineLevel="1" x14ac:dyDescent="0.25">
      <c r="A79" s="86">
        <v>5401</v>
      </c>
      <c r="B79" s="87" t="s">
        <v>312</v>
      </c>
      <c r="C79" s="88">
        <v>0</v>
      </c>
      <c r="D79" s="88"/>
      <c r="E79" s="88" t="e">
        <v>#REF!</v>
      </c>
    </row>
    <row r="80" spans="1:5" s="89" customFormat="1" ht="45" hidden="1" customHeight="1" outlineLevel="1" x14ac:dyDescent="0.25">
      <c r="A80" s="86">
        <v>5402</v>
      </c>
      <c r="B80" s="87" t="s">
        <v>313</v>
      </c>
      <c r="C80" s="88">
        <v>0</v>
      </c>
      <c r="D80" s="88"/>
      <c r="E80" s="88" t="e">
        <v>#REF!</v>
      </c>
    </row>
    <row r="81" spans="1:5" s="89" customFormat="1" ht="21.75" hidden="1" customHeight="1" outlineLevel="1" x14ac:dyDescent="0.25">
      <c r="A81" s="86">
        <v>5404</v>
      </c>
      <c r="B81" s="87"/>
      <c r="C81" s="88">
        <v>13247</v>
      </c>
      <c r="D81" s="88"/>
      <c r="E81" s="88" t="e">
        <v>#REF!</v>
      </c>
    </row>
    <row r="82" spans="1:5" s="89" customFormat="1" ht="21.75" hidden="1" customHeight="1" outlineLevel="1" x14ac:dyDescent="0.25">
      <c r="A82" s="86">
        <v>5406</v>
      </c>
      <c r="B82" s="87"/>
      <c r="C82" s="88">
        <v>156072</v>
      </c>
      <c r="D82" s="88"/>
      <c r="E82" s="88" t="e">
        <v>#REF!</v>
      </c>
    </row>
    <row r="83" spans="1:5" ht="20.25" customHeight="1" collapsed="1" x14ac:dyDescent="0.25">
      <c r="B83" s="84" t="s">
        <v>314</v>
      </c>
      <c r="C83" s="94">
        <f>C8+C49</f>
        <v>3290775</v>
      </c>
      <c r="D83" s="95"/>
      <c r="E83" s="94">
        <f>E8+E49</f>
        <v>1030919</v>
      </c>
    </row>
    <row r="84" spans="1:5" ht="21.75" customHeight="1" x14ac:dyDescent="0.25">
      <c r="B84" s="84" t="s">
        <v>315</v>
      </c>
      <c r="C84" s="85">
        <v>825208</v>
      </c>
      <c r="D84" s="85"/>
      <c r="E84" s="85">
        <v>473623</v>
      </c>
    </row>
    <row r="85" spans="1:5" s="90" customFormat="1" ht="15" hidden="1" customHeight="1" outlineLevel="1" x14ac:dyDescent="0.25">
      <c r="A85" s="86">
        <v>4601</v>
      </c>
      <c r="B85" s="87" t="s">
        <v>316</v>
      </c>
      <c r="C85" s="88">
        <v>105637</v>
      </c>
      <c r="D85" s="88"/>
      <c r="E85" s="88"/>
    </row>
    <row r="86" spans="1:5" s="90" customFormat="1" ht="30" hidden="1" customHeight="1" outlineLevel="1" x14ac:dyDescent="0.25">
      <c r="A86" s="86">
        <v>4602</v>
      </c>
      <c r="B86" s="87" t="s">
        <v>317</v>
      </c>
      <c r="C86" s="88">
        <v>0</v>
      </c>
      <c r="D86" s="88"/>
      <c r="E86" s="88"/>
    </row>
    <row r="87" spans="1:5" s="90" customFormat="1" ht="30" hidden="1" customHeight="1" outlineLevel="1" x14ac:dyDescent="0.25">
      <c r="A87" s="86">
        <v>4603</v>
      </c>
      <c r="B87" s="87" t="s">
        <v>318</v>
      </c>
      <c r="C87" s="88">
        <v>0</v>
      </c>
      <c r="D87" s="88"/>
      <c r="E87" s="88"/>
    </row>
    <row r="88" spans="1:5" s="90" customFormat="1" ht="30" hidden="1" customHeight="1" outlineLevel="1" x14ac:dyDescent="0.25">
      <c r="A88" s="86">
        <v>4604</v>
      </c>
      <c r="B88" s="87" t="s">
        <v>319</v>
      </c>
      <c r="C88" s="88">
        <v>111486</v>
      </c>
      <c r="D88" s="88"/>
      <c r="E88" s="88"/>
    </row>
    <row r="89" spans="1:5" s="90" customFormat="1" ht="30" hidden="1" customHeight="1" outlineLevel="1" x14ac:dyDescent="0.25">
      <c r="A89" s="86">
        <v>4605</v>
      </c>
      <c r="B89" s="87" t="s">
        <v>320</v>
      </c>
      <c r="C89" s="88">
        <v>20588</v>
      </c>
      <c r="D89" s="88"/>
      <c r="E89" s="88"/>
    </row>
    <row r="90" spans="1:5" s="90" customFormat="1" ht="15" hidden="1" customHeight="1" outlineLevel="1" x14ac:dyDescent="0.25">
      <c r="A90" s="86">
        <v>4606</v>
      </c>
      <c r="B90" s="87" t="s">
        <v>321</v>
      </c>
      <c r="C90" s="88">
        <v>1211393</v>
      </c>
      <c r="D90" s="88"/>
      <c r="E90" s="88"/>
    </row>
    <row r="91" spans="1:5" s="90" customFormat="1" ht="30" hidden="1" customHeight="1" outlineLevel="1" x14ac:dyDescent="0.25">
      <c r="A91" s="86">
        <v>4607</v>
      </c>
      <c r="B91" s="87" t="s">
        <v>322</v>
      </c>
      <c r="C91" s="88">
        <v>29411</v>
      </c>
      <c r="D91" s="88"/>
      <c r="E91" s="88"/>
    </row>
    <row r="92" spans="1:5" s="90" customFormat="1" ht="30" hidden="1" customHeight="1" outlineLevel="1" x14ac:dyDescent="0.25">
      <c r="A92" s="86">
        <v>4429</v>
      </c>
      <c r="B92" s="87" t="s">
        <v>323</v>
      </c>
      <c r="C92" s="88">
        <v>173</v>
      </c>
      <c r="D92" s="88"/>
      <c r="E92" s="88"/>
    </row>
    <row r="93" spans="1:5" s="90" customFormat="1" ht="15" hidden="1" customHeight="1" outlineLevel="1" x14ac:dyDescent="0.25">
      <c r="A93" s="86">
        <v>4608</v>
      </c>
      <c r="B93" s="87" t="s">
        <v>324</v>
      </c>
      <c r="C93" s="88">
        <v>100243</v>
      </c>
      <c r="D93" s="88"/>
      <c r="E93" s="88"/>
    </row>
    <row r="94" spans="1:5" s="90" customFormat="1" ht="15" hidden="1" customHeight="1" outlineLevel="1" x14ac:dyDescent="0.25">
      <c r="A94" s="86">
        <v>4609</v>
      </c>
      <c r="B94" s="87" t="s">
        <v>325</v>
      </c>
      <c r="C94" s="88">
        <v>0</v>
      </c>
      <c r="D94" s="88"/>
      <c r="E94" s="88"/>
    </row>
    <row r="95" spans="1:5" s="90" customFormat="1" ht="15" hidden="1" customHeight="1" outlineLevel="1" x14ac:dyDescent="0.25">
      <c r="A95" s="86">
        <v>4610</v>
      </c>
      <c r="B95" s="87"/>
      <c r="C95" s="88">
        <v>0</v>
      </c>
      <c r="D95" s="88"/>
      <c r="E95" s="88"/>
    </row>
    <row r="96" spans="1:5" s="90" customFormat="1" ht="15" hidden="1" customHeight="1" outlineLevel="1" x14ac:dyDescent="0.25">
      <c r="A96" s="86">
        <v>4611</v>
      </c>
      <c r="B96" s="87" t="s">
        <v>326</v>
      </c>
      <c r="C96" s="88">
        <v>145518</v>
      </c>
      <c r="D96" s="88"/>
      <c r="E96" s="88"/>
    </row>
    <row r="97" spans="1:5" s="90" customFormat="1" ht="18" hidden="1" customHeight="1" outlineLevel="1" x14ac:dyDescent="0.25">
      <c r="A97" s="86">
        <v>4614</v>
      </c>
      <c r="B97" s="87" t="s">
        <v>327</v>
      </c>
      <c r="C97" s="88">
        <v>0</v>
      </c>
      <c r="D97" s="88"/>
      <c r="E97" s="88"/>
    </row>
    <row r="98" spans="1:5" s="90" customFormat="1" ht="15" hidden="1" customHeight="1" outlineLevel="1" x14ac:dyDescent="0.25">
      <c r="A98" s="86">
        <v>4615</v>
      </c>
      <c r="B98" s="87"/>
      <c r="C98" s="88">
        <v>0</v>
      </c>
      <c r="D98" s="88"/>
      <c r="E98" s="88"/>
    </row>
    <row r="99" spans="1:5" s="90" customFormat="1" ht="15" hidden="1" customHeight="1" outlineLevel="1" x14ac:dyDescent="0.25">
      <c r="A99" s="86">
        <v>4617</v>
      </c>
      <c r="B99" s="87" t="s">
        <v>328</v>
      </c>
      <c r="C99" s="88">
        <v>1214</v>
      </c>
      <c r="D99" s="88"/>
      <c r="E99" s="88"/>
    </row>
    <row r="100" spans="1:5" s="90" customFormat="1" ht="15" hidden="1" customHeight="1" outlineLevel="1" x14ac:dyDescent="0.25">
      <c r="A100" s="86">
        <v>4612</v>
      </c>
      <c r="B100" s="87" t="s">
        <v>329</v>
      </c>
      <c r="C100" s="88">
        <v>944</v>
      </c>
      <c r="D100" s="88"/>
      <c r="E100" s="88"/>
    </row>
    <row r="101" spans="1:5" collapsed="1" x14ac:dyDescent="0.25">
      <c r="B101" s="84" t="s">
        <v>330</v>
      </c>
      <c r="C101" s="85">
        <v>-147146</v>
      </c>
      <c r="D101" s="85"/>
      <c r="E101" s="93">
        <v>-77712</v>
      </c>
    </row>
    <row r="102" spans="1:5" ht="15" hidden="1" customHeight="1" outlineLevel="1" x14ac:dyDescent="0.25">
      <c r="A102" s="86">
        <v>5230</v>
      </c>
      <c r="B102" s="87" t="s">
        <v>331</v>
      </c>
      <c r="C102" s="88">
        <v>0</v>
      </c>
      <c r="D102" s="88"/>
      <c r="E102" s="88" t="e">
        <v>#REF!</v>
      </c>
    </row>
    <row r="103" spans="1:5" ht="15" hidden="1" customHeight="1" outlineLevel="1" x14ac:dyDescent="0.25">
      <c r="A103" s="86">
        <v>5601</v>
      </c>
      <c r="B103" s="87" t="s">
        <v>332</v>
      </c>
      <c r="C103" s="88">
        <v>9407</v>
      </c>
      <c r="D103" s="88"/>
      <c r="E103" s="88" t="e">
        <v>#REF!</v>
      </c>
    </row>
    <row r="104" spans="1:5" ht="15" hidden="1" customHeight="1" outlineLevel="1" x14ac:dyDescent="0.25">
      <c r="A104" s="86">
        <v>5602</v>
      </c>
      <c r="B104" s="87" t="s">
        <v>333</v>
      </c>
      <c r="C104" s="88">
        <v>0</v>
      </c>
      <c r="D104" s="88"/>
      <c r="E104" s="88" t="e">
        <v>#REF!</v>
      </c>
    </row>
    <row r="105" spans="1:5" ht="15" hidden="1" customHeight="1" outlineLevel="1" x14ac:dyDescent="0.25">
      <c r="A105" s="86">
        <v>5603</v>
      </c>
      <c r="B105" s="87" t="s">
        <v>334</v>
      </c>
      <c r="C105" s="88">
        <v>0</v>
      </c>
      <c r="D105" s="88"/>
      <c r="E105" s="88" t="e">
        <v>#REF!</v>
      </c>
    </row>
    <row r="106" spans="1:5" ht="15" hidden="1" customHeight="1" outlineLevel="1" x14ac:dyDescent="0.25">
      <c r="A106" s="86">
        <v>5604</v>
      </c>
      <c r="B106" s="87" t="s">
        <v>335</v>
      </c>
      <c r="C106" s="88">
        <v>0</v>
      </c>
      <c r="D106" s="88"/>
      <c r="E106" s="88" t="e">
        <v>#REF!</v>
      </c>
    </row>
    <row r="107" spans="1:5" ht="15" hidden="1" customHeight="1" outlineLevel="1" x14ac:dyDescent="0.25">
      <c r="A107" s="86">
        <v>5606</v>
      </c>
      <c r="B107" s="87" t="s">
        <v>336</v>
      </c>
      <c r="C107" s="88">
        <v>0</v>
      </c>
      <c r="D107" s="88"/>
      <c r="E107" s="88" t="e">
        <v>#REF!</v>
      </c>
    </row>
    <row r="108" spans="1:5" ht="15" hidden="1" customHeight="1" outlineLevel="1" x14ac:dyDescent="0.25">
      <c r="A108" s="86">
        <v>5607</v>
      </c>
      <c r="B108" s="87" t="s">
        <v>337</v>
      </c>
      <c r="C108" s="88">
        <v>0</v>
      </c>
      <c r="D108" s="88"/>
      <c r="E108" s="88" t="e">
        <v>#REF!</v>
      </c>
    </row>
    <row r="109" spans="1:5" ht="15" hidden="1" customHeight="1" outlineLevel="1" x14ac:dyDescent="0.25">
      <c r="A109" s="86">
        <v>5608</v>
      </c>
      <c r="B109" s="87" t="s">
        <v>338</v>
      </c>
      <c r="C109" s="88">
        <v>42336</v>
      </c>
      <c r="D109" s="88"/>
      <c r="E109" s="88" t="e">
        <v>#REF!</v>
      </c>
    </row>
    <row r="110" spans="1:5" ht="15" hidden="1" customHeight="1" outlineLevel="1" x14ac:dyDescent="0.25">
      <c r="A110" s="86">
        <v>5609</v>
      </c>
      <c r="B110" s="87" t="s">
        <v>339</v>
      </c>
      <c r="C110" s="88">
        <v>0</v>
      </c>
      <c r="D110" s="88"/>
      <c r="E110" s="88" t="e">
        <v>#REF!</v>
      </c>
    </row>
    <row r="111" spans="1:5" ht="24" customHeight="1" collapsed="1" x14ac:dyDescent="0.25">
      <c r="B111" s="84" t="s">
        <v>340</v>
      </c>
      <c r="C111" s="94">
        <f>C84+C101</f>
        <v>678062</v>
      </c>
      <c r="D111" s="95"/>
      <c r="E111" s="94">
        <f>E84+E101</f>
        <v>395911</v>
      </c>
    </row>
    <row r="112" spans="1:5" ht="24" customHeight="1" x14ac:dyDescent="0.25">
      <c r="B112" s="84" t="s">
        <v>341</v>
      </c>
      <c r="C112" s="96">
        <v>5407767</v>
      </c>
      <c r="D112" s="85"/>
      <c r="E112" s="93">
        <v>-336220</v>
      </c>
    </row>
    <row r="113" spans="1:5" ht="15" hidden="1" customHeight="1" outlineLevel="1" x14ac:dyDescent="0.25">
      <c r="A113" s="86">
        <v>4530</v>
      </c>
      <c r="B113" s="87" t="s">
        <v>342</v>
      </c>
      <c r="C113" s="88">
        <v>2191676</v>
      </c>
      <c r="D113" s="88"/>
      <c r="E113" s="97"/>
    </row>
    <row r="114" spans="1:5" ht="15" hidden="1" customHeight="1" outlineLevel="1" x14ac:dyDescent="0.25">
      <c r="A114" s="86">
        <v>4593</v>
      </c>
      <c r="B114" s="87" t="s">
        <v>343</v>
      </c>
      <c r="C114" s="88">
        <v>0</v>
      </c>
      <c r="D114" s="88"/>
      <c r="E114" s="97"/>
    </row>
    <row r="115" spans="1:5" ht="15" hidden="1" customHeight="1" outlineLevel="1" x14ac:dyDescent="0.25">
      <c r="A115" s="86">
        <v>5593</v>
      </c>
      <c r="B115" s="87" t="s">
        <v>344</v>
      </c>
      <c r="C115" s="88">
        <v>0</v>
      </c>
      <c r="D115" s="88"/>
      <c r="E115" s="97"/>
    </row>
    <row r="116" spans="1:5" ht="15" hidden="1" customHeight="1" outlineLevel="1" x14ac:dyDescent="0.25">
      <c r="A116" s="86">
        <v>5530</v>
      </c>
      <c r="B116" s="87" t="s">
        <v>345</v>
      </c>
      <c r="C116" s="88">
        <v>-1938236</v>
      </c>
      <c r="D116" s="88"/>
      <c r="E116" s="97"/>
    </row>
    <row r="117" spans="1:5" ht="15" hidden="1" customHeight="1" outlineLevel="1" x14ac:dyDescent="0.25">
      <c r="A117" s="86">
        <v>5731</v>
      </c>
      <c r="B117" s="87" t="s">
        <v>346</v>
      </c>
      <c r="C117" s="88">
        <v>0</v>
      </c>
      <c r="D117" s="88"/>
      <c r="E117" s="97"/>
    </row>
    <row r="118" spans="1:5" ht="15" hidden="1" customHeight="1" outlineLevel="1" x14ac:dyDescent="0.25">
      <c r="A118" s="86">
        <v>4703</v>
      </c>
      <c r="B118" s="87" t="s">
        <v>347</v>
      </c>
      <c r="C118" s="88">
        <v>0</v>
      </c>
      <c r="D118" s="88"/>
      <c r="E118" s="97"/>
    </row>
    <row r="119" spans="1:5" ht="30" hidden="1" customHeight="1" outlineLevel="1" x14ac:dyDescent="0.25">
      <c r="A119" s="86">
        <v>4705</v>
      </c>
      <c r="B119" s="87" t="s">
        <v>348</v>
      </c>
      <c r="C119" s="88">
        <v>0</v>
      </c>
      <c r="D119" s="88"/>
      <c r="E119" s="97"/>
    </row>
    <row r="120" spans="1:5" ht="15" hidden="1" customHeight="1" outlineLevel="1" x14ac:dyDescent="0.25">
      <c r="A120" s="86">
        <v>4731</v>
      </c>
      <c r="B120" s="87" t="s">
        <v>349</v>
      </c>
      <c r="C120" s="88">
        <v>0</v>
      </c>
      <c r="D120" s="88"/>
      <c r="E120" s="97"/>
    </row>
    <row r="121" spans="1:5" ht="15" hidden="1" customHeight="1" outlineLevel="1" x14ac:dyDescent="0.25">
      <c r="A121" s="86">
        <v>4734</v>
      </c>
      <c r="B121" s="87" t="s">
        <v>350</v>
      </c>
      <c r="C121" s="88">
        <v>0</v>
      </c>
      <c r="D121" s="88"/>
      <c r="E121" s="97"/>
    </row>
    <row r="122" spans="1:5" ht="15" hidden="1" customHeight="1" outlineLevel="1" x14ac:dyDescent="0.25">
      <c r="A122" s="86">
        <v>5703</v>
      </c>
      <c r="B122" s="87" t="s">
        <v>351</v>
      </c>
      <c r="C122" s="88">
        <v>-165302</v>
      </c>
      <c r="D122" s="88"/>
      <c r="E122" s="97"/>
    </row>
    <row r="123" spans="1:5" ht="30" hidden="1" customHeight="1" outlineLevel="1" x14ac:dyDescent="0.25">
      <c r="A123" s="86">
        <v>5705</v>
      </c>
      <c r="B123" s="87" t="s">
        <v>352</v>
      </c>
      <c r="C123" s="88">
        <v>0</v>
      </c>
      <c r="D123" s="88"/>
      <c r="E123" s="97"/>
    </row>
    <row r="124" spans="1:5" ht="15" hidden="1" customHeight="1" outlineLevel="1" x14ac:dyDescent="0.25">
      <c r="A124" s="86">
        <v>5710</v>
      </c>
      <c r="B124" s="87" t="s">
        <v>353</v>
      </c>
      <c r="C124" s="88">
        <v>0</v>
      </c>
      <c r="D124" s="88"/>
      <c r="E124" s="97"/>
    </row>
    <row r="125" spans="1:5" ht="15" hidden="1" customHeight="1" outlineLevel="1" x14ac:dyDescent="0.25">
      <c r="A125" s="86">
        <v>5734</v>
      </c>
      <c r="B125" s="87"/>
      <c r="C125" s="88">
        <v>0</v>
      </c>
      <c r="D125" s="88"/>
      <c r="E125" s="97"/>
    </row>
    <row r="126" spans="1:5" ht="20.25" customHeight="1" collapsed="1" x14ac:dyDescent="0.25">
      <c r="B126" s="84" t="s">
        <v>354</v>
      </c>
      <c r="C126" s="85">
        <v>-6622841</v>
      </c>
      <c r="D126" s="98"/>
      <c r="E126" s="93">
        <v>444639</v>
      </c>
    </row>
    <row r="127" spans="1:5" ht="15" hidden="1" customHeight="1" outlineLevel="1" x14ac:dyDescent="0.25">
      <c r="A127" s="86">
        <v>4510</v>
      </c>
      <c r="B127" s="87" t="s">
        <v>355</v>
      </c>
      <c r="C127" s="88">
        <v>62266</v>
      </c>
      <c r="D127" s="88"/>
      <c r="E127" s="97"/>
    </row>
    <row r="128" spans="1:5" ht="45" hidden="1" customHeight="1" outlineLevel="1" x14ac:dyDescent="0.25">
      <c r="A128" s="86">
        <v>4709</v>
      </c>
      <c r="B128" s="87" t="s">
        <v>356</v>
      </c>
      <c r="C128" s="88">
        <v>0</v>
      </c>
      <c r="D128" s="88"/>
      <c r="E128" s="97"/>
    </row>
    <row r="129" spans="1:5" ht="45" hidden="1" customHeight="1" outlineLevel="1" x14ac:dyDescent="0.25">
      <c r="A129" s="86">
        <v>4733</v>
      </c>
      <c r="B129" s="87" t="s">
        <v>357</v>
      </c>
      <c r="C129" s="88">
        <v>19350</v>
      </c>
      <c r="D129" s="88"/>
      <c r="E129" s="97"/>
    </row>
    <row r="130" spans="1:5" ht="15" hidden="1" customHeight="1" outlineLevel="1" x14ac:dyDescent="0.25">
      <c r="A130" s="86">
        <v>4895</v>
      </c>
      <c r="B130" s="87" t="s">
        <v>358</v>
      </c>
      <c r="C130" s="88">
        <v>2237468</v>
      </c>
      <c r="D130" s="88"/>
      <c r="E130" s="97"/>
    </row>
    <row r="131" spans="1:5" ht="15" hidden="1" customHeight="1" outlineLevel="1" x14ac:dyDescent="0.25">
      <c r="A131" s="86">
        <v>4892</v>
      </c>
      <c r="B131" s="87" t="s">
        <v>359</v>
      </c>
      <c r="C131" s="88">
        <v>0</v>
      </c>
      <c r="D131" s="88"/>
      <c r="E131" s="97"/>
    </row>
    <row r="132" spans="1:5" ht="15" hidden="1" customHeight="1" outlineLevel="1" x14ac:dyDescent="0.25">
      <c r="A132" s="86">
        <v>4893</v>
      </c>
      <c r="B132" s="87"/>
      <c r="C132" s="88">
        <v>0</v>
      </c>
      <c r="D132" s="88"/>
      <c r="E132" s="97"/>
    </row>
    <row r="133" spans="1:5" ht="15" hidden="1" customHeight="1" outlineLevel="1" x14ac:dyDescent="0.25">
      <c r="A133" s="86">
        <v>4894</v>
      </c>
      <c r="B133" s="87"/>
      <c r="C133" s="88">
        <v>0</v>
      </c>
      <c r="D133" s="88"/>
      <c r="E133" s="97"/>
    </row>
    <row r="134" spans="1:5" ht="15" hidden="1" customHeight="1" outlineLevel="1" x14ac:dyDescent="0.25">
      <c r="A134" s="86">
        <v>4896</v>
      </c>
      <c r="B134" s="87"/>
      <c r="C134" s="88">
        <v>0</v>
      </c>
      <c r="D134" s="88"/>
      <c r="E134" s="97"/>
    </row>
    <row r="135" spans="1:5" ht="15" hidden="1" customHeight="1" outlineLevel="1" x14ac:dyDescent="0.25">
      <c r="A135" s="86">
        <v>5892</v>
      </c>
      <c r="B135" s="87" t="s">
        <v>360</v>
      </c>
      <c r="C135" s="88">
        <v>0</v>
      </c>
      <c r="D135" s="88"/>
      <c r="E135" s="97"/>
    </row>
    <row r="136" spans="1:5" ht="15" hidden="1" customHeight="1" outlineLevel="1" x14ac:dyDescent="0.25">
      <c r="A136" s="86">
        <v>5894</v>
      </c>
      <c r="B136" s="87" t="s">
        <v>361</v>
      </c>
      <c r="C136" s="88">
        <v>0</v>
      </c>
      <c r="D136" s="88"/>
      <c r="E136" s="97"/>
    </row>
    <row r="137" spans="1:5" ht="15" hidden="1" customHeight="1" outlineLevel="1" x14ac:dyDescent="0.25">
      <c r="A137" s="86">
        <v>5895</v>
      </c>
      <c r="B137" s="87" t="s">
        <v>362</v>
      </c>
      <c r="C137" s="88">
        <v>-2405106</v>
      </c>
      <c r="D137" s="88"/>
      <c r="E137" s="97"/>
    </row>
    <row r="138" spans="1:5" ht="15" hidden="1" customHeight="1" outlineLevel="1" x14ac:dyDescent="0.25">
      <c r="A138" s="86">
        <v>5896</v>
      </c>
      <c r="B138" s="87"/>
      <c r="C138" s="88">
        <v>0</v>
      </c>
      <c r="D138" s="88"/>
      <c r="E138" s="97"/>
    </row>
    <row r="139" spans="1:5" ht="30" hidden="1" customHeight="1" outlineLevel="1" x14ac:dyDescent="0.25">
      <c r="A139" s="86">
        <v>5570</v>
      </c>
      <c r="B139" s="87" t="s">
        <v>363</v>
      </c>
      <c r="C139" s="88">
        <v>0</v>
      </c>
      <c r="D139" s="88"/>
      <c r="E139" s="97"/>
    </row>
    <row r="140" spans="1:5" ht="30" hidden="1" customHeight="1" outlineLevel="1" x14ac:dyDescent="0.25">
      <c r="A140" s="86">
        <v>4570</v>
      </c>
      <c r="B140" s="87" t="s">
        <v>364</v>
      </c>
      <c r="C140" s="88">
        <v>0</v>
      </c>
      <c r="D140" s="88"/>
      <c r="E140" s="97"/>
    </row>
    <row r="141" spans="1:5" ht="45" hidden="1" customHeight="1" outlineLevel="1" x14ac:dyDescent="0.25">
      <c r="A141" s="86">
        <v>5733</v>
      </c>
      <c r="B141" s="87" t="s">
        <v>365</v>
      </c>
      <c r="C141" s="88">
        <v>0</v>
      </c>
      <c r="D141" s="88"/>
      <c r="E141" s="97"/>
    </row>
    <row r="142" spans="1:5" ht="15" hidden="1" customHeight="1" outlineLevel="1" x14ac:dyDescent="0.25">
      <c r="A142" s="86">
        <v>5510</v>
      </c>
      <c r="B142" s="87" t="s">
        <v>366</v>
      </c>
      <c r="C142" s="88">
        <v>-6899</v>
      </c>
      <c r="D142" s="88"/>
      <c r="E142" s="97"/>
    </row>
    <row r="143" spans="1:5" ht="21" customHeight="1" collapsed="1" x14ac:dyDescent="0.25">
      <c r="B143" s="84" t="s">
        <v>367</v>
      </c>
      <c r="C143" s="85">
        <v>-461519</v>
      </c>
      <c r="D143" s="85"/>
      <c r="E143" s="93">
        <v>-105489</v>
      </c>
    </row>
    <row r="144" spans="1:5" ht="30" hidden="1" customHeight="1" outlineLevel="1" x14ac:dyDescent="0.25">
      <c r="A144" s="86">
        <v>4852</v>
      </c>
      <c r="B144" s="87" t="s">
        <v>368</v>
      </c>
      <c r="C144" s="88">
        <v>0</v>
      </c>
      <c r="D144" s="88"/>
      <c r="E144" s="88" t="e">
        <v>#REF!</v>
      </c>
    </row>
    <row r="145" spans="1:5" ht="15" hidden="1" customHeight="1" outlineLevel="1" x14ac:dyDescent="0.25">
      <c r="A145" s="86">
        <v>4853</v>
      </c>
      <c r="B145" s="87"/>
      <c r="C145" s="88">
        <v>0</v>
      </c>
      <c r="D145" s="88"/>
      <c r="E145" s="88" t="e">
        <v>#REF!</v>
      </c>
    </row>
    <row r="146" spans="1:5" ht="15" hidden="1" customHeight="1" outlineLevel="1" x14ac:dyDescent="0.25">
      <c r="A146" s="86">
        <v>4900</v>
      </c>
      <c r="B146" s="87" t="s">
        <v>369</v>
      </c>
      <c r="C146" s="88">
        <v>27074</v>
      </c>
      <c r="D146" s="88"/>
      <c r="E146" s="88" t="e">
        <v>#REF!</v>
      </c>
    </row>
    <row r="147" spans="1:5" ht="45" hidden="1" customHeight="1" outlineLevel="1" x14ac:dyDescent="0.25">
      <c r="A147" s="86">
        <v>5709</v>
      </c>
      <c r="B147" s="87" t="s">
        <v>370</v>
      </c>
      <c r="C147" s="88">
        <v>0</v>
      </c>
      <c r="D147" s="88"/>
      <c r="E147" s="88" t="e">
        <v>#REF!</v>
      </c>
    </row>
    <row r="148" spans="1:5" ht="15" hidden="1" customHeight="1" outlineLevel="1" x14ac:dyDescent="0.25">
      <c r="A148" s="86">
        <v>5711</v>
      </c>
      <c r="B148" s="87" t="s">
        <v>371</v>
      </c>
      <c r="C148" s="88">
        <v>0</v>
      </c>
      <c r="D148" s="88"/>
      <c r="E148" s="88" t="e">
        <v>#REF!</v>
      </c>
    </row>
    <row r="149" spans="1:5" ht="30" hidden="1" customHeight="1" outlineLevel="1" x14ac:dyDescent="0.25">
      <c r="A149" s="86">
        <v>5852</v>
      </c>
      <c r="B149" s="87" t="s">
        <v>372</v>
      </c>
      <c r="C149" s="88">
        <v>0</v>
      </c>
      <c r="D149" s="88"/>
      <c r="E149" s="88" t="e">
        <v>#REF!</v>
      </c>
    </row>
    <row r="150" spans="1:5" ht="15" hidden="1" customHeight="1" outlineLevel="1" x14ac:dyDescent="0.25">
      <c r="A150" s="86">
        <v>4921</v>
      </c>
      <c r="B150" s="87" t="s">
        <v>373</v>
      </c>
      <c r="C150" s="88">
        <v>353</v>
      </c>
      <c r="D150" s="88"/>
      <c r="E150" s="88" t="e">
        <v>#REF!</v>
      </c>
    </row>
    <row r="151" spans="1:5" ht="15" hidden="1" customHeight="1" outlineLevel="1" x14ac:dyDescent="0.25">
      <c r="A151" s="86">
        <v>4922</v>
      </c>
      <c r="B151" s="87" t="s">
        <v>374</v>
      </c>
      <c r="C151" s="88">
        <v>9623</v>
      </c>
      <c r="D151" s="88"/>
      <c r="E151" s="88" t="e">
        <v>#REF!</v>
      </c>
    </row>
    <row r="152" spans="1:5" ht="30" hidden="1" customHeight="1" outlineLevel="1" x14ac:dyDescent="0.25">
      <c r="A152" s="86">
        <v>4942</v>
      </c>
      <c r="B152" s="87" t="s">
        <v>375</v>
      </c>
      <c r="C152" s="88">
        <v>0</v>
      </c>
      <c r="D152" s="88"/>
      <c r="E152" s="88" t="e">
        <v>#REF!</v>
      </c>
    </row>
    <row r="153" spans="1:5" ht="15" hidden="1" customHeight="1" outlineLevel="1" x14ac:dyDescent="0.25">
      <c r="A153" s="86">
        <v>5921</v>
      </c>
      <c r="B153" s="87" t="s">
        <v>376</v>
      </c>
      <c r="C153" s="88">
        <v>-57053</v>
      </c>
      <c r="D153" s="88"/>
      <c r="E153" s="88" t="e">
        <v>#REF!</v>
      </c>
    </row>
    <row r="154" spans="1:5" ht="15" hidden="1" customHeight="1" outlineLevel="1" x14ac:dyDescent="0.25">
      <c r="A154" s="86">
        <v>5922</v>
      </c>
      <c r="B154" s="87" t="s">
        <v>377</v>
      </c>
      <c r="C154" s="88">
        <v>-10876</v>
      </c>
      <c r="D154" s="88"/>
      <c r="E154" s="88" t="e">
        <v>#REF!</v>
      </c>
    </row>
    <row r="155" spans="1:5" ht="30" hidden="1" customHeight="1" outlineLevel="1" x14ac:dyDescent="0.25">
      <c r="A155" s="86">
        <v>5942</v>
      </c>
      <c r="B155" s="87" t="s">
        <v>378</v>
      </c>
      <c r="C155" s="88">
        <v>0</v>
      </c>
      <c r="D155" s="88"/>
      <c r="E155" s="88" t="e">
        <v>#REF!</v>
      </c>
    </row>
    <row r="156" spans="1:5" ht="15" hidden="1" customHeight="1" outlineLevel="1" x14ac:dyDescent="0.25">
      <c r="A156" s="86">
        <v>5900</v>
      </c>
      <c r="B156" s="87" t="s">
        <v>369</v>
      </c>
      <c r="C156" s="88">
        <v>-6117</v>
      </c>
      <c r="D156" s="88"/>
      <c r="E156" s="88" t="e">
        <v>#REF!</v>
      </c>
    </row>
    <row r="157" spans="1:5" ht="30" hidden="1" customHeight="1" outlineLevel="1" x14ac:dyDescent="0.25">
      <c r="A157" s="86">
        <v>5943</v>
      </c>
      <c r="B157" s="87" t="s">
        <v>378</v>
      </c>
      <c r="C157" s="88">
        <v>0</v>
      </c>
      <c r="D157" s="88"/>
      <c r="E157" s="88" t="e">
        <v>#REF!</v>
      </c>
    </row>
    <row r="158" spans="1:5" ht="24.75" customHeight="1" collapsed="1" x14ac:dyDescent="0.25">
      <c r="B158" s="84" t="s">
        <v>379</v>
      </c>
      <c r="C158" s="99">
        <f>C83+C111+C112+C126+C143</f>
        <v>2292244</v>
      </c>
      <c r="D158" s="95"/>
      <c r="E158" s="99">
        <f>E83+E111+E112+E126+E143</f>
        <v>1429760</v>
      </c>
    </row>
    <row r="159" spans="1:5" ht="18.75" customHeight="1" x14ac:dyDescent="0.25">
      <c r="B159" s="84" t="s">
        <v>380</v>
      </c>
      <c r="C159" s="85">
        <v>-6120</v>
      </c>
      <c r="D159" s="85"/>
      <c r="E159" s="93">
        <v>-38673</v>
      </c>
    </row>
    <row r="160" spans="1:5" ht="33.75" hidden="1" customHeight="1" outlineLevel="1" x14ac:dyDescent="0.25">
      <c r="A160" s="86">
        <v>5455</v>
      </c>
      <c r="B160" s="87" t="s">
        <v>381</v>
      </c>
      <c r="C160" s="88">
        <v>5805481</v>
      </c>
      <c r="D160" s="88"/>
      <c r="E160" s="88"/>
    </row>
    <row r="161" spans="1:5" ht="45" hidden="1" customHeight="1" outlineLevel="1" x14ac:dyDescent="0.25">
      <c r="A161" s="86">
        <v>5466</v>
      </c>
      <c r="B161" s="87" t="s">
        <v>382</v>
      </c>
      <c r="C161" s="88">
        <v>58813</v>
      </c>
      <c r="D161" s="88"/>
      <c r="E161" s="88"/>
    </row>
    <row r="162" spans="1:5" ht="45" hidden="1" customHeight="1" outlineLevel="1" x14ac:dyDescent="0.25">
      <c r="A162" s="86">
        <v>5457</v>
      </c>
      <c r="B162" s="87"/>
      <c r="C162" s="88">
        <v>1</v>
      </c>
      <c r="D162" s="88"/>
      <c r="E162" s="88"/>
    </row>
    <row r="163" spans="1:5" ht="45" hidden="1" customHeight="1" outlineLevel="1" x14ac:dyDescent="0.25">
      <c r="A163" s="86">
        <v>4951</v>
      </c>
      <c r="B163" s="87" t="s">
        <v>383</v>
      </c>
      <c r="C163" s="88">
        <v>0</v>
      </c>
      <c r="D163" s="88"/>
      <c r="E163" s="88"/>
    </row>
    <row r="164" spans="1:5" ht="33.75" hidden="1" customHeight="1" outlineLevel="1" x14ac:dyDescent="0.25">
      <c r="A164" s="86">
        <v>4955</v>
      </c>
      <c r="B164" s="87" t="s">
        <v>384</v>
      </c>
      <c r="C164" s="88">
        <v>-7525457</v>
      </c>
      <c r="D164" s="88"/>
      <c r="E164" s="88"/>
    </row>
    <row r="165" spans="1:5" ht="60" hidden="1" customHeight="1" outlineLevel="1" x14ac:dyDescent="0.25">
      <c r="A165" s="86">
        <v>4956</v>
      </c>
      <c r="B165" s="87" t="s">
        <v>385</v>
      </c>
      <c r="C165" s="88">
        <v>-63233</v>
      </c>
      <c r="D165" s="88"/>
      <c r="E165" s="88"/>
    </row>
    <row r="166" spans="1:5" ht="60" hidden="1" customHeight="1" outlineLevel="1" x14ac:dyDescent="0.25">
      <c r="A166" s="86">
        <v>5451</v>
      </c>
      <c r="B166" s="87" t="s">
        <v>386</v>
      </c>
      <c r="C166" s="88">
        <v>0</v>
      </c>
      <c r="D166" s="88"/>
      <c r="E166" s="88"/>
    </row>
    <row r="167" spans="1:5" ht="33.75" hidden="1" customHeight="1" outlineLevel="1" x14ac:dyDescent="0.25">
      <c r="A167" s="86">
        <v>5453</v>
      </c>
      <c r="B167" s="87" t="s">
        <v>387</v>
      </c>
      <c r="C167" s="88">
        <v>1875072</v>
      </c>
      <c r="D167" s="88"/>
      <c r="E167" s="88"/>
    </row>
    <row r="168" spans="1:5" ht="45" hidden="1" customHeight="1" outlineLevel="1" x14ac:dyDescent="0.25">
      <c r="A168" s="86">
        <v>5459</v>
      </c>
      <c r="B168" s="87" t="s">
        <v>388</v>
      </c>
      <c r="C168" s="88">
        <v>0</v>
      </c>
      <c r="D168" s="88"/>
      <c r="E168" s="88"/>
    </row>
    <row r="169" spans="1:5" ht="45" hidden="1" customHeight="1" outlineLevel="1" x14ac:dyDescent="0.25">
      <c r="A169" s="86">
        <v>4959</v>
      </c>
      <c r="B169" s="87" t="s">
        <v>389</v>
      </c>
      <c r="C169" s="88">
        <v>0</v>
      </c>
      <c r="D169" s="88"/>
      <c r="E169" s="88"/>
    </row>
    <row r="170" spans="1:5" ht="45" hidden="1" customHeight="1" outlineLevel="1" x14ac:dyDescent="0.25">
      <c r="A170" s="86">
        <v>4953</v>
      </c>
      <c r="B170" s="87" t="s">
        <v>390</v>
      </c>
      <c r="C170" s="88">
        <v>-312479</v>
      </c>
      <c r="D170" s="88"/>
      <c r="E170" s="88"/>
    </row>
    <row r="171" spans="1:5" ht="15" hidden="1" customHeight="1" outlineLevel="1" x14ac:dyDescent="0.25">
      <c r="A171" s="86">
        <v>5464</v>
      </c>
      <c r="B171" s="87"/>
      <c r="C171" s="88">
        <v>0</v>
      </c>
      <c r="D171" s="88"/>
      <c r="E171" s="88"/>
    </row>
    <row r="172" spans="1:5" ht="15" hidden="1" customHeight="1" outlineLevel="1" x14ac:dyDescent="0.25">
      <c r="A172" s="86">
        <v>5711</v>
      </c>
      <c r="B172" s="87"/>
      <c r="C172" s="88">
        <v>0</v>
      </c>
      <c r="D172" s="88"/>
      <c r="E172" s="88"/>
    </row>
    <row r="173" spans="1:5" ht="30" hidden="1" customHeight="1" outlineLevel="1" x14ac:dyDescent="0.25">
      <c r="A173" s="86">
        <v>4958</v>
      </c>
      <c r="B173" s="87" t="s">
        <v>391</v>
      </c>
      <c r="C173" s="88">
        <v>-1675148</v>
      </c>
      <c r="D173" s="88"/>
      <c r="E173" s="88"/>
    </row>
    <row r="174" spans="1:5" ht="30" hidden="1" customHeight="1" outlineLevel="1" x14ac:dyDescent="0.25">
      <c r="A174" s="86">
        <v>5465</v>
      </c>
      <c r="B174" s="87" t="s">
        <v>392</v>
      </c>
      <c r="C174" s="88">
        <v>1684352</v>
      </c>
      <c r="D174" s="88"/>
      <c r="E174" s="88"/>
    </row>
    <row r="175" spans="1:5" ht="18" customHeight="1" collapsed="1" x14ac:dyDescent="0.25">
      <c r="B175" s="84" t="s">
        <v>393</v>
      </c>
      <c r="C175" s="85">
        <v>-514432</v>
      </c>
      <c r="D175" s="85"/>
      <c r="E175" s="93">
        <v>-420714</v>
      </c>
    </row>
    <row r="176" spans="1:5" ht="15" hidden="1" customHeight="1" outlineLevel="1" x14ac:dyDescent="0.25">
      <c r="A176" s="86">
        <v>5721</v>
      </c>
      <c r="B176" s="87" t="s">
        <v>394</v>
      </c>
      <c r="C176" s="88">
        <v>1329999</v>
      </c>
      <c r="D176" s="88"/>
      <c r="E176" s="88"/>
    </row>
    <row r="177" spans="1:5" ht="15" hidden="1" customHeight="1" outlineLevel="1" x14ac:dyDescent="0.25">
      <c r="A177" s="86">
        <v>5722</v>
      </c>
      <c r="B177" s="87" t="s">
        <v>394</v>
      </c>
      <c r="C177" s="88">
        <v>35752</v>
      </c>
      <c r="D177" s="88"/>
      <c r="E177" s="88"/>
    </row>
    <row r="178" spans="1:5" ht="15" hidden="1" customHeight="1" outlineLevel="1" x14ac:dyDescent="0.25">
      <c r="A178" s="86">
        <v>5729</v>
      </c>
      <c r="B178" s="87" t="s">
        <v>395</v>
      </c>
      <c r="C178" s="88">
        <v>14043</v>
      </c>
      <c r="D178" s="88"/>
      <c r="E178" s="88"/>
    </row>
    <row r="179" spans="1:5" ht="15" hidden="1" customHeight="1" outlineLevel="1" x14ac:dyDescent="0.25">
      <c r="A179" s="86">
        <v>5763</v>
      </c>
      <c r="B179" s="87" t="s">
        <v>396</v>
      </c>
      <c r="C179" s="88">
        <v>103316</v>
      </c>
      <c r="D179" s="88"/>
      <c r="E179" s="88"/>
    </row>
    <row r="180" spans="1:5" collapsed="1" x14ac:dyDescent="0.25">
      <c r="B180" s="84" t="s">
        <v>397</v>
      </c>
      <c r="C180" s="85">
        <v>-1407683</v>
      </c>
      <c r="D180" s="85"/>
      <c r="E180" s="100">
        <v>-564539</v>
      </c>
    </row>
    <row r="181" spans="1:5" ht="15" hidden="1" customHeight="1" outlineLevel="1" x14ac:dyDescent="0.25">
      <c r="A181" s="86">
        <v>5741</v>
      </c>
      <c r="B181" s="87" t="s">
        <v>398</v>
      </c>
      <c r="C181" s="88">
        <v>11967</v>
      </c>
      <c r="D181" s="88"/>
      <c r="E181" s="88" t="e">
        <v>#REF!</v>
      </c>
    </row>
    <row r="182" spans="1:5" ht="15" hidden="1" customHeight="1" outlineLevel="1" x14ac:dyDescent="0.25">
      <c r="A182" s="86">
        <v>5742</v>
      </c>
      <c r="B182" s="87" t="s">
        <v>399</v>
      </c>
      <c r="C182" s="88">
        <v>31955</v>
      </c>
      <c r="D182" s="88"/>
      <c r="E182" s="88" t="e">
        <v>#REF!</v>
      </c>
    </row>
    <row r="183" spans="1:5" ht="15" hidden="1" customHeight="1" outlineLevel="1" x14ac:dyDescent="0.25">
      <c r="A183" s="86">
        <v>5743</v>
      </c>
      <c r="B183" s="87" t="s">
        <v>400</v>
      </c>
      <c r="C183" s="88">
        <v>3602</v>
      </c>
      <c r="D183" s="88"/>
      <c r="E183" s="88" t="e">
        <v>#REF!</v>
      </c>
    </row>
    <row r="184" spans="1:5" ht="15" hidden="1" customHeight="1" outlineLevel="1" x14ac:dyDescent="0.25">
      <c r="A184" s="86">
        <v>5744</v>
      </c>
      <c r="B184" s="87" t="s">
        <v>401</v>
      </c>
      <c r="C184" s="88">
        <v>1487</v>
      </c>
      <c r="D184" s="88"/>
      <c r="E184" s="88" t="e">
        <v>#REF!</v>
      </c>
    </row>
    <row r="185" spans="1:5" ht="15" hidden="1" customHeight="1" outlineLevel="1" x14ac:dyDescent="0.25">
      <c r="A185" s="86">
        <v>5745</v>
      </c>
      <c r="B185" s="87" t="s">
        <v>402</v>
      </c>
      <c r="C185" s="88">
        <v>48366</v>
      </c>
      <c r="D185" s="88"/>
      <c r="E185" s="88" t="e">
        <v>#REF!</v>
      </c>
    </row>
    <row r="186" spans="1:5" ht="15" hidden="1" customHeight="1" outlineLevel="1" x14ac:dyDescent="0.25">
      <c r="A186" s="86">
        <v>5746</v>
      </c>
      <c r="B186" s="87" t="s">
        <v>403</v>
      </c>
      <c r="C186" s="88">
        <v>11141</v>
      </c>
      <c r="D186" s="88"/>
      <c r="E186" s="88" t="e">
        <v>#REF!</v>
      </c>
    </row>
    <row r="187" spans="1:5" ht="15" hidden="1" customHeight="1" outlineLevel="1" x14ac:dyDescent="0.25">
      <c r="A187" s="86">
        <v>5747</v>
      </c>
      <c r="B187" s="87" t="s">
        <v>404</v>
      </c>
      <c r="C187" s="88">
        <v>1627</v>
      </c>
      <c r="D187" s="88"/>
      <c r="E187" s="88" t="e">
        <v>#REF!</v>
      </c>
    </row>
    <row r="188" spans="1:5" ht="15" hidden="1" customHeight="1" outlineLevel="1" x14ac:dyDescent="0.25">
      <c r="A188" s="86">
        <v>5748</v>
      </c>
      <c r="B188" s="87" t="s">
        <v>405</v>
      </c>
      <c r="C188" s="88">
        <v>16014</v>
      </c>
      <c r="D188" s="88"/>
      <c r="E188" s="88" t="e">
        <v>#REF!</v>
      </c>
    </row>
    <row r="189" spans="1:5" ht="15" hidden="1" customHeight="1" outlineLevel="1" x14ac:dyDescent="0.25">
      <c r="A189" s="86">
        <v>5749</v>
      </c>
      <c r="B189" s="87" t="s">
        <v>406</v>
      </c>
      <c r="C189" s="88">
        <v>2328</v>
      </c>
      <c r="D189" s="88"/>
      <c r="E189" s="88" t="e">
        <v>#REF!</v>
      </c>
    </row>
    <row r="190" spans="1:5" ht="15" hidden="1" customHeight="1" outlineLevel="1" x14ac:dyDescent="0.25">
      <c r="A190" s="86">
        <v>5750</v>
      </c>
      <c r="B190" s="87" t="s">
        <v>407</v>
      </c>
      <c r="C190" s="88">
        <v>10462</v>
      </c>
      <c r="D190" s="88"/>
      <c r="E190" s="88" t="e">
        <v>#REF!</v>
      </c>
    </row>
    <row r="191" spans="1:5" ht="15" hidden="1" customHeight="1" outlineLevel="1" x14ac:dyDescent="0.25">
      <c r="A191" s="86">
        <v>5752</v>
      </c>
      <c r="B191" s="87" t="s">
        <v>408</v>
      </c>
      <c r="C191" s="88">
        <v>26813</v>
      </c>
      <c r="D191" s="88"/>
      <c r="E191" s="88" t="e">
        <v>#REF!</v>
      </c>
    </row>
    <row r="192" spans="1:5" ht="15" hidden="1" customHeight="1" outlineLevel="1" x14ac:dyDescent="0.25">
      <c r="A192" s="86">
        <v>5753</v>
      </c>
      <c r="B192" s="87" t="s">
        <v>409</v>
      </c>
      <c r="C192" s="88">
        <v>7656</v>
      </c>
      <c r="D192" s="88"/>
      <c r="E192" s="88" t="e">
        <v>#REF!</v>
      </c>
    </row>
    <row r="193" spans="1:5" ht="15" hidden="1" customHeight="1" outlineLevel="1" x14ac:dyDescent="0.25">
      <c r="A193" s="86">
        <v>5761</v>
      </c>
      <c r="B193" s="87" t="s">
        <v>410</v>
      </c>
      <c r="C193" s="88">
        <v>42494</v>
      </c>
      <c r="D193" s="88"/>
      <c r="E193" s="88" t="e">
        <v>#REF!</v>
      </c>
    </row>
    <row r="194" spans="1:5" ht="15" hidden="1" customHeight="1" outlineLevel="1" x14ac:dyDescent="0.25">
      <c r="A194" s="86">
        <v>5764</v>
      </c>
      <c r="B194" s="87" t="s">
        <v>411</v>
      </c>
      <c r="C194" s="88">
        <v>234</v>
      </c>
      <c r="D194" s="88"/>
      <c r="E194" s="88" t="e">
        <v>#REF!</v>
      </c>
    </row>
    <row r="195" spans="1:5" ht="15" hidden="1" customHeight="1" outlineLevel="1" x14ac:dyDescent="0.25">
      <c r="A195" s="86">
        <v>5765</v>
      </c>
      <c r="B195" s="87" t="s">
        <v>412</v>
      </c>
      <c r="C195" s="88">
        <v>9325</v>
      </c>
      <c r="D195" s="88"/>
      <c r="E195" s="88" t="e">
        <v>#REF!</v>
      </c>
    </row>
    <row r="196" spans="1:5" ht="15" hidden="1" customHeight="1" outlineLevel="1" x14ac:dyDescent="0.25">
      <c r="A196" s="86">
        <v>5766</v>
      </c>
      <c r="B196" s="87" t="s">
        <v>413</v>
      </c>
      <c r="C196" s="88">
        <v>0</v>
      </c>
      <c r="D196" s="88"/>
      <c r="E196" s="88" t="e">
        <v>#REF!</v>
      </c>
    </row>
    <row r="197" spans="1:5" ht="15" hidden="1" customHeight="1" outlineLevel="1" x14ac:dyDescent="0.25">
      <c r="A197" s="86">
        <v>5767</v>
      </c>
      <c r="B197" s="87" t="s">
        <v>414</v>
      </c>
      <c r="C197" s="88">
        <v>0</v>
      </c>
      <c r="D197" s="88"/>
      <c r="E197" s="88" t="e">
        <v>#REF!</v>
      </c>
    </row>
    <row r="198" spans="1:5" ht="15" hidden="1" customHeight="1" outlineLevel="1" x14ac:dyDescent="0.25">
      <c r="A198" s="86">
        <v>5768</v>
      </c>
      <c r="B198" s="87" t="s">
        <v>415</v>
      </c>
      <c r="C198" s="88">
        <v>9368</v>
      </c>
      <c r="D198" s="88"/>
      <c r="E198" s="88" t="e">
        <v>#REF!</v>
      </c>
    </row>
    <row r="199" spans="1:5" ht="15" hidden="1" customHeight="1" outlineLevel="1" x14ac:dyDescent="0.25">
      <c r="A199" s="86">
        <v>5781</v>
      </c>
      <c r="B199" s="87" t="s">
        <v>416</v>
      </c>
      <c r="C199" s="88">
        <v>2249</v>
      </c>
      <c r="D199" s="88"/>
      <c r="E199" s="88" t="e">
        <v>#REF!</v>
      </c>
    </row>
    <row r="200" spans="1:5" ht="30" hidden="1" customHeight="1" outlineLevel="1" x14ac:dyDescent="0.25">
      <c r="A200" s="86">
        <v>5782</v>
      </c>
      <c r="B200" s="87" t="s">
        <v>417</v>
      </c>
      <c r="C200" s="88">
        <v>8572</v>
      </c>
      <c r="D200" s="88"/>
      <c r="E200" s="88" t="e">
        <v>#REF!</v>
      </c>
    </row>
    <row r="201" spans="1:5" ht="30" hidden="1" customHeight="1" outlineLevel="1" x14ac:dyDescent="0.25">
      <c r="A201" s="86">
        <v>5783</v>
      </c>
      <c r="B201" s="87" t="s">
        <v>418</v>
      </c>
      <c r="C201" s="88">
        <v>14059</v>
      </c>
      <c r="D201" s="88"/>
      <c r="E201" s="88" t="e">
        <v>#REF!</v>
      </c>
    </row>
    <row r="202" spans="1:5" ht="30" hidden="1" customHeight="1" outlineLevel="1" x14ac:dyDescent="0.25">
      <c r="A202" s="86">
        <v>5786</v>
      </c>
      <c r="B202" s="87" t="s">
        <v>419</v>
      </c>
      <c r="C202" s="88">
        <v>8128</v>
      </c>
      <c r="D202" s="88"/>
      <c r="E202" s="88" t="e">
        <v>#REF!</v>
      </c>
    </row>
    <row r="203" spans="1:5" ht="15" hidden="1" customHeight="1" outlineLevel="1" x14ac:dyDescent="0.25">
      <c r="A203" s="86">
        <v>5787</v>
      </c>
      <c r="B203" s="87" t="s">
        <v>420</v>
      </c>
      <c r="C203" s="88">
        <v>4982</v>
      </c>
      <c r="D203" s="88"/>
      <c r="E203" s="88" t="e">
        <v>#REF!</v>
      </c>
    </row>
    <row r="204" spans="1:5" ht="15" hidden="1" customHeight="1" outlineLevel="1" x14ac:dyDescent="0.25">
      <c r="A204" s="86">
        <v>5788</v>
      </c>
      <c r="B204" s="87" t="s">
        <v>421</v>
      </c>
      <c r="C204" s="88">
        <v>23229</v>
      </c>
      <c r="D204" s="88"/>
      <c r="E204" s="88" t="e">
        <v>#REF!</v>
      </c>
    </row>
    <row r="205" spans="1:5" ht="15" hidden="1" customHeight="1" outlineLevel="1" x14ac:dyDescent="0.25">
      <c r="A205" s="86">
        <v>5754</v>
      </c>
      <c r="B205" s="87" t="s">
        <v>422</v>
      </c>
      <c r="C205" s="88">
        <v>362</v>
      </c>
      <c r="D205" s="88"/>
      <c r="E205" s="88" t="e">
        <v>#REF!</v>
      </c>
    </row>
    <row r="206" spans="1:5" ht="15" hidden="1" customHeight="1" outlineLevel="1" x14ac:dyDescent="0.25">
      <c r="A206" s="86">
        <v>5923</v>
      </c>
      <c r="B206" s="87" t="s">
        <v>423</v>
      </c>
      <c r="C206" s="88">
        <v>95047</v>
      </c>
      <c r="D206" s="88"/>
      <c r="E206" s="88" t="e">
        <v>#REF!</v>
      </c>
    </row>
    <row r="207" spans="1:5" ht="22.5" customHeight="1" collapsed="1" x14ac:dyDescent="0.25">
      <c r="B207" s="84" t="s">
        <v>424</v>
      </c>
      <c r="C207" s="99">
        <f>C158+C159+C175+C180</f>
        <v>364009</v>
      </c>
      <c r="D207" s="95"/>
      <c r="E207" s="99">
        <f>E158+E159+E175+E180</f>
        <v>405834</v>
      </c>
    </row>
    <row r="208" spans="1:5" ht="17.25" customHeight="1" x14ac:dyDescent="0.25">
      <c r="B208" s="84" t="s">
        <v>425</v>
      </c>
      <c r="C208" s="85">
        <v>-161162</v>
      </c>
      <c r="D208" s="85"/>
      <c r="E208" s="93">
        <v>-125339</v>
      </c>
    </row>
    <row r="209" spans="1:5" ht="15" hidden="1" customHeight="1" outlineLevel="1" x14ac:dyDescent="0.25">
      <c r="A209" s="86">
        <v>5999</v>
      </c>
      <c r="B209" s="87"/>
      <c r="C209" s="88">
        <v>83560</v>
      </c>
      <c r="D209" s="88"/>
      <c r="E209" s="88" t="e">
        <v>#REF!</v>
      </c>
    </row>
    <row r="210" spans="1:5" ht="20.25" customHeight="1" collapsed="1" thickBot="1" x14ac:dyDescent="0.3">
      <c r="B210" s="84" t="s">
        <v>426</v>
      </c>
      <c r="C210" s="101">
        <f>C207+C208</f>
        <v>202847</v>
      </c>
      <c r="D210" s="95"/>
      <c r="E210" s="101">
        <f>E207+E208</f>
        <v>280495</v>
      </c>
    </row>
    <row r="211" spans="1:5" ht="33.75" customHeight="1" thickTop="1" x14ac:dyDescent="0.25">
      <c r="B211" s="84" t="s">
        <v>427</v>
      </c>
      <c r="C211" s="102"/>
      <c r="D211" s="102"/>
      <c r="E211" s="102"/>
    </row>
    <row r="212" spans="1:5" ht="32.25" customHeight="1" x14ac:dyDescent="0.25">
      <c r="B212" s="84" t="s">
        <v>428</v>
      </c>
      <c r="C212" s="102"/>
      <c r="D212" s="102"/>
      <c r="E212" s="102"/>
    </row>
    <row r="213" spans="1:5" ht="17.25" customHeight="1" x14ac:dyDescent="0.25">
      <c r="B213" s="84" t="s">
        <v>429</v>
      </c>
      <c r="C213" s="85">
        <v>2866286</v>
      </c>
      <c r="D213" s="85"/>
      <c r="E213" s="93">
        <v>-3428</v>
      </c>
    </row>
    <row r="214" spans="1:5" ht="30" x14ac:dyDescent="0.25">
      <c r="B214" s="84" t="s">
        <v>430</v>
      </c>
      <c r="C214" s="102"/>
      <c r="D214" s="102"/>
      <c r="E214" s="102"/>
    </row>
    <row r="215" spans="1:5" x14ac:dyDescent="0.25">
      <c r="B215" s="84" t="s">
        <v>429</v>
      </c>
      <c r="C215" s="96"/>
      <c r="D215" s="103"/>
      <c r="E215" s="93"/>
    </row>
    <row r="216" spans="1:5" ht="30" x14ac:dyDescent="0.25">
      <c r="B216" s="84" t="s">
        <v>431</v>
      </c>
      <c r="C216" s="104">
        <f>C213+C215</f>
        <v>2866286</v>
      </c>
      <c r="D216" s="105"/>
      <c r="E216" s="106">
        <f>E213+E215</f>
        <v>-3428</v>
      </c>
    </row>
    <row r="217" spans="1:5" ht="21.75" customHeight="1" x14ac:dyDescent="0.25">
      <c r="B217" s="84"/>
      <c r="C217" s="105"/>
      <c r="D217" s="105"/>
      <c r="E217" s="105"/>
    </row>
    <row r="218" spans="1:5" ht="27" customHeight="1" thickBot="1" x14ac:dyDescent="0.3">
      <c r="B218" s="84" t="s">
        <v>432</v>
      </c>
      <c r="C218" s="107">
        <f>C210+C216</f>
        <v>3069133</v>
      </c>
      <c r="D218" s="95"/>
      <c r="E218" s="108">
        <f>E210+E216</f>
        <v>277067</v>
      </c>
    </row>
    <row r="219" spans="1:5" ht="15.75" thickTop="1" x14ac:dyDescent="0.25">
      <c r="B219" s="84"/>
      <c r="C219" s="85"/>
      <c r="D219" s="85"/>
      <c r="E219" s="85"/>
    </row>
    <row r="220" spans="1:5" x14ac:dyDescent="0.25">
      <c r="B220" s="84"/>
      <c r="C220" s="85"/>
      <c r="D220" s="85"/>
      <c r="E220" s="85"/>
    </row>
    <row r="221" spans="1:5" x14ac:dyDescent="0.25">
      <c r="B221" s="84"/>
      <c r="C221" s="85"/>
      <c r="D221" s="85"/>
      <c r="E221" s="85"/>
    </row>
    <row r="222" spans="1:5" x14ac:dyDescent="0.25">
      <c r="B222" s="84"/>
      <c r="C222" s="85"/>
      <c r="D222" s="85"/>
      <c r="E222" s="85"/>
    </row>
    <row r="223" spans="1:5" x14ac:dyDescent="0.25">
      <c r="B223" s="84"/>
      <c r="C223" s="85"/>
      <c r="D223" s="85"/>
      <c r="E223" s="85"/>
    </row>
    <row r="224" spans="1:5" x14ac:dyDescent="0.25">
      <c r="B224" s="84" t="s">
        <v>242</v>
      </c>
      <c r="E224" s="109" t="s">
        <v>243</v>
      </c>
    </row>
    <row r="225" spans="2:5" x14ac:dyDescent="0.25">
      <c r="B225" s="84"/>
      <c r="E225" s="110"/>
    </row>
    <row r="226" spans="2:5" x14ac:dyDescent="0.25">
      <c r="B226" s="84"/>
      <c r="E226" s="110"/>
    </row>
    <row r="227" spans="2:5" x14ac:dyDescent="0.25">
      <c r="B227" s="187" t="s">
        <v>239</v>
      </c>
      <c r="C227" s="187"/>
      <c r="E227" s="109" t="s">
        <v>240</v>
      </c>
    </row>
    <row r="230" spans="2:5" x14ac:dyDescent="0.25">
      <c r="B230" s="111" t="s">
        <v>433</v>
      </c>
    </row>
    <row r="232" spans="2:5" x14ac:dyDescent="0.25">
      <c r="B232" s="84"/>
      <c r="C232" s="85"/>
      <c r="D232" s="85"/>
      <c r="E232" s="85"/>
    </row>
    <row r="233" spans="2:5" x14ac:dyDescent="0.25">
      <c r="B233" s="84"/>
      <c r="C233" s="85"/>
      <c r="D233" s="85"/>
      <c r="E233" s="85"/>
    </row>
    <row r="234" spans="2:5" x14ac:dyDescent="0.25">
      <c r="B234" s="84"/>
      <c r="C234" s="85"/>
      <c r="D234" s="85"/>
      <c r="E234" s="85"/>
    </row>
    <row r="235" spans="2:5" x14ac:dyDescent="0.25">
      <c r="B235" s="84"/>
      <c r="C235" s="85"/>
      <c r="D235" s="85"/>
      <c r="E235" s="85"/>
    </row>
    <row r="236" spans="2:5" x14ac:dyDescent="0.25">
      <c r="B236" s="84"/>
      <c r="C236" s="85"/>
      <c r="D236" s="85"/>
      <c r="E236" s="85"/>
    </row>
    <row r="237" spans="2:5" x14ac:dyDescent="0.25">
      <c r="C237" s="85"/>
      <c r="D237" s="85"/>
      <c r="E237" s="85"/>
    </row>
  </sheetData>
  <mergeCells count="1">
    <mergeCell ref="B227:C227"/>
  </mergeCells>
  <printOptions horizontalCentered="1"/>
  <pageMargins left="0.43307086614173229" right="0.39370078740157483" top="0.62992125984251968" bottom="0.43307086614173229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="87" zoomScaleNormal="87" workbookViewId="0"/>
  </sheetViews>
  <sheetFormatPr defaultRowHeight="15" x14ac:dyDescent="0.25"/>
  <cols>
    <col min="1" max="1" width="48.42578125" style="114" customWidth="1"/>
    <col min="2" max="2" width="21" style="114" customWidth="1"/>
    <col min="3" max="3" width="9.140625" style="114"/>
    <col min="4" max="4" width="16.85546875" style="141" customWidth="1"/>
    <col min="5" max="5" width="9.140625" style="114"/>
    <col min="6" max="7" width="11.28515625" style="114" bestFit="1" customWidth="1"/>
    <col min="8" max="8" width="10" style="114" bestFit="1" customWidth="1"/>
    <col min="9" max="16384" width="9.140625" style="114"/>
  </cols>
  <sheetData>
    <row r="1" spans="1:7" ht="15.75" x14ac:dyDescent="0.25">
      <c r="A1" s="112" t="s">
        <v>434</v>
      </c>
      <c r="B1" s="112"/>
      <c r="C1" s="112"/>
      <c r="D1" s="113"/>
      <c r="E1" s="112"/>
    </row>
    <row r="2" spans="1:7" ht="15.75" customHeight="1" thickBot="1" x14ac:dyDescent="0.3">
      <c r="A2" s="188" t="s">
        <v>435</v>
      </c>
      <c r="B2" s="188"/>
      <c r="C2" s="188"/>
      <c r="D2" s="188"/>
      <c r="E2" s="112"/>
    </row>
    <row r="4" spans="1:7" x14ac:dyDescent="0.25">
      <c r="A4" s="189"/>
      <c r="B4" s="115" t="s">
        <v>436</v>
      </c>
      <c r="C4" s="189"/>
      <c r="D4" s="115" t="s">
        <v>437</v>
      </c>
    </row>
    <row r="5" spans="1:7" x14ac:dyDescent="0.25">
      <c r="A5" s="189"/>
      <c r="B5" s="115" t="s">
        <v>225</v>
      </c>
      <c r="C5" s="189"/>
      <c r="D5" s="115" t="s">
        <v>225</v>
      </c>
    </row>
    <row r="6" spans="1:7" ht="15.75" thickBot="1" x14ac:dyDescent="0.3">
      <c r="A6" s="189"/>
      <c r="B6" s="116" t="s">
        <v>438</v>
      </c>
      <c r="C6" s="189"/>
      <c r="D6" s="117" t="s">
        <v>438</v>
      </c>
    </row>
    <row r="7" spans="1:7" ht="26.25" x14ac:dyDescent="0.25">
      <c r="A7" s="118" t="s">
        <v>439</v>
      </c>
      <c r="B7" s="119"/>
      <c r="C7" s="119"/>
      <c r="D7" s="120"/>
    </row>
    <row r="8" spans="1:7" x14ac:dyDescent="0.25">
      <c r="A8" s="121" t="s">
        <v>440</v>
      </c>
      <c r="B8" s="122">
        <v>7501746</v>
      </c>
      <c r="C8" s="122"/>
      <c r="D8" s="122">
        <v>8043772</v>
      </c>
      <c r="F8" s="123"/>
      <c r="G8" s="123"/>
    </row>
    <row r="9" spans="1:7" x14ac:dyDescent="0.25">
      <c r="A9" s="121" t="s">
        <v>441</v>
      </c>
      <c r="B9" s="122">
        <v>-6457030</v>
      </c>
      <c r="C9" s="122"/>
      <c r="D9" s="122">
        <v>-3946198</v>
      </c>
      <c r="F9" s="123"/>
      <c r="G9" s="123"/>
    </row>
    <row r="10" spans="1:7" x14ac:dyDescent="0.25">
      <c r="A10" s="121" t="s">
        <v>442</v>
      </c>
      <c r="B10" s="122">
        <v>825054</v>
      </c>
      <c r="C10" s="122"/>
      <c r="D10" s="122">
        <v>472080</v>
      </c>
      <c r="F10" s="123"/>
      <c r="G10" s="123"/>
    </row>
    <row r="11" spans="1:7" x14ac:dyDescent="0.25">
      <c r="A11" s="121" t="s">
        <v>443</v>
      </c>
      <c r="B11" s="122">
        <v>-396875</v>
      </c>
      <c r="C11" s="122"/>
      <c r="D11" s="122">
        <v>-77712</v>
      </c>
      <c r="F11" s="123"/>
      <c r="G11" s="123"/>
    </row>
    <row r="12" spans="1:7" x14ac:dyDescent="0.25">
      <c r="A12" s="121" t="s">
        <v>444</v>
      </c>
      <c r="B12" s="122">
        <v>6940362</v>
      </c>
      <c r="C12" s="122"/>
      <c r="D12" s="122">
        <v>-387957</v>
      </c>
      <c r="F12" s="123"/>
      <c r="G12" s="123"/>
    </row>
    <row r="13" spans="1:7" ht="51.75" x14ac:dyDescent="0.25">
      <c r="A13" s="121" t="s">
        <v>445</v>
      </c>
      <c r="B13" s="122">
        <v>-6622841</v>
      </c>
      <c r="C13" s="122"/>
      <c r="D13" s="122">
        <v>444639</v>
      </c>
      <c r="F13" s="123"/>
      <c r="G13" s="123"/>
    </row>
    <row r="14" spans="1:7" x14ac:dyDescent="0.25">
      <c r="A14" s="121" t="s">
        <v>446</v>
      </c>
      <c r="B14" s="122">
        <v>-461519</v>
      </c>
      <c r="C14" s="122"/>
      <c r="D14" s="122">
        <v>-105489</v>
      </c>
      <c r="F14" s="123"/>
      <c r="G14" s="123"/>
    </row>
    <row r="15" spans="1:7" x14ac:dyDescent="0.25">
      <c r="A15" s="121" t="s">
        <v>447</v>
      </c>
      <c r="B15" s="122">
        <v>-1912574</v>
      </c>
      <c r="C15" s="122"/>
      <c r="D15" s="122">
        <v>-1287782</v>
      </c>
      <c r="F15" s="123"/>
      <c r="G15" s="123"/>
    </row>
    <row r="16" spans="1:7" x14ac:dyDescent="0.25">
      <c r="A16" s="121" t="s">
        <v>448</v>
      </c>
      <c r="B16" s="124">
        <v>3017222</v>
      </c>
      <c r="C16" s="122"/>
      <c r="D16" s="124">
        <v>573401</v>
      </c>
      <c r="F16" s="123"/>
      <c r="G16" s="123"/>
    </row>
    <row r="17" spans="1:7" x14ac:dyDescent="0.25">
      <c r="A17" s="118" t="s">
        <v>449</v>
      </c>
      <c r="B17" s="125">
        <f>SUM(B8:B16)</f>
        <v>2433545</v>
      </c>
      <c r="C17" s="126"/>
      <c r="D17" s="127">
        <f>SUM(D8:D16)</f>
        <v>3728754</v>
      </c>
      <c r="F17" s="123"/>
      <c r="G17" s="123"/>
    </row>
    <row r="18" spans="1:7" ht="26.25" x14ac:dyDescent="0.25">
      <c r="A18" s="121" t="s">
        <v>222</v>
      </c>
      <c r="B18" s="122">
        <v>-5909366</v>
      </c>
      <c r="C18" s="122"/>
      <c r="D18" s="122">
        <v>-2974206</v>
      </c>
      <c r="F18" s="123"/>
      <c r="G18" s="123"/>
    </row>
    <row r="19" spans="1:7" x14ac:dyDescent="0.25">
      <c r="A19" s="121" t="s">
        <v>216</v>
      </c>
      <c r="B19" s="122">
        <v>-2518237</v>
      </c>
      <c r="C19" s="122"/>
      <c r="D19" s="122">
        <v>-21126103</v>
      </c>
      <c r="F19" s="123"/>
      <c r="G19" s="123"/>
    </row>
    <row r="20" spans="1:7" x14ac:dyDescent="0.25">
      <c r="A20" s="121" t="s">
        <v>207</v>
      </c>
      <c r="B20" s="122">
        <v>-4624902</v>
      </c>
      <c r="C20" s="122"/>
      <c r="D20" s="122">
        <v>2542207</v>
      </c>
      <c r="F20" s="123"/>
      <c r="G20" s="123"/>
    </row>
    <row r="21" spans="1:7" ht="32.25" customHeight="1" x14ac:dyDescent="0.25">
      <c r="A21" s="118" t="s">
        <v>450</v>
      </c>
      <c r="B21" s="122"/>
      <c r="C21" s="122"/>
      <c r="D21" s="122"/>
      <c r="F21" s="123"/>
      <c r="G21" s="123"/>
    </row>
    <row r="22" spans="1:7" ht="26.25" x14ac:dyDescent="0.25">
      <c r="A22" s="121" t="s">
        <v>451</v>
      </c>
      <c r="B22" s="122">
        <v>-1919270</v>
      </c>
      <c r="C22" s="125"/>
      <c r="D22" s="122">
        <v>6161632</v>
      </c>
      <c r="F22" s="123"/>
      <c r="G22" s="123"/>
    </row>
    <row r="23" spans="1:7" x14ac:dyDescent="0.25">
      <c r="A23" s="121" t="s">
        <v>213</v>
      </c>
      <c r="B23" s="122">
        <v>-22641567</v>
      </c>
      <c r="C23" s="125"/>
      <c r="D23" s="122">
        <v>18975925</v>
      </c>
      <c r="F23" s="123"/>
      <c r="G23" s="123"/>
    </row>
    <row r="24" spans="1:7" x14ac:dyDescent="0.25">
      <c r="A24" s="121" t="s">
        <v>452</v>
      </c>
      <c r="B24" s="122">
        <v>0</v>
      </c>
      <c r="C24" s="125"/>
      <c r="D24" s="122">
        <v>0</v>
      </c>
      <c r="F24" s="123"/>
      <c r="G24" s="123"/>
    </row>
    <row r="25" spans="1:7" x14ac:dyDescent="0.25">
      <c r="A25" s="121" t="s">
        <v>453</v>
      </c>
      <c r="B25" s="124">
        <v>611413</v>
      </c>
      <c r="C25" s="122"/>
      <c r="D25" s="124">
        <v>1060753</v>
      </c>
      <c r="F25" s="123"/>
      <c r="G25" s="123"/>
    </row>
    <row r="26" spans="1:7" ht="26.25" x14ac:dyDescent="0.25">
      <c r="A26" s="118" t="s">
        <v>454</v>
      </c>
      <c r="B26" s="125">
        <f>SUM(B18:B25)+B17</f>
        <v>-34568384</v>
      </c>
      <c r="C26" s="122"/>
      <c r="D26" s="127">
        <f>SUM(D17:D25)</f>
        <v>8368962</v>
      </c>
      <c r="F26" s="123"/>
      <c r="G26" s="123"/>
    </row>
    <row r="27" spans="1:7" s="128" customFormat="1" x14ac:dyDescent="0.25">
      <c r="A27" s="121" t="s">
        <v>455</v>
      </c>
      <c r="B27" s="124">
        <v>-161162</v>
      </c>
      <c r="C27" s="121"/>
      <c r="D27" s="124">
        <v>-125339</v>
      </c>
      <c r="F27" s="129"/>
      <c r="G27" s="129"/>
    </row>
    <row r="28" spans="1:7" ht="26.25" x14ac:dyDescent="0.25">
      <c r="A28" s="130" t="s">
        <v>456</v>
      </c>
      <c r="B28" s="131">
        <f>SUM(B26:B27)</f>
        <v>-34729546</v>
      </c>
      <c r="C28" s="122"/>
      <c r="D28" s="132">
        <f>SUM(D26:D27)</f>
        <v>8243623</v>
      </c>
      <c r="F28" s="123"/>
      <c r="G28" s="123"/>
    </row>
    <row r="29" spans="1:7" x14ac:dyDescent="0.25">
      <c r="A29" s="118"/>
      <c r="B29" s="121"/>
      <c r="C29" s="121"/>
      <c r="D29" s="121"/>
      <c r="F29" s="123"/>
      <c r="G29" s="123"/>
    </row>
    <row r="30" spans="1:7" ht="26.25" x14ac:dyDescent="0.25">
      <c r="A30" s="118" t="s">
        <v>457</v>
      </c>
      <c r="B30" s="118"/>
      <c r="C30" s="118"/>
      <c r="D30" s="118"/>
      <c r="F30" s="123"/>
      <c r="G30" s="123"/>
    </row>
    <row r="31" spans="1:7" ht="26.25" x14ac:dyDescent="0.25">
      <c r="A31" s="121" t="s">
        <v>458</v>
      </c>
      <c r="B31" s="122">
        <v>-461382</v>
      </c>
      <c r="C31" s="122"/>
      <c r="D31" s="122">
        <v>-2914291</v>
      </c>
      <c r="F31" s="123"/>
      <c r="G31" s="123"/>
    </row>
    <row r="32" spans="1:7" ht="26.25" x14ac:dyDescent="0.25">
      <c r="A32" s="121" t="s">
        <v>459</v>
      </c>
      <c r="B32" s="122">
        <v>-37691</v>
      </c>
      <c r="C32" s="122"/>
      <c r="D32" s="122">
        <v>0</v>
      </c>
      <c r="F32" s="123"/>
      <c r="G32" s="123"/>
    </row>
    <row r="33" spans="1:7" ht="26.25" x14ac:dyDescent="0.25">
      <c r="A33" s="121" t="s">
        <v>460</v>
      </c>
      <c r="B33" s="122">
        <v>-3461691</v>
      </c>
      <c r="C33" s="122"/>
      <c r="D33" s="122">
        <v>-634040</v>
      </c>
      <c r="F33" s="123"/>
      <c r="G33" s="123"/>
    </row>
    <row r="34" spans="1:7" x14ac:dyDescent="0.25">
      <c r="A34" s="121" t="s">
        <v>461</v>
      </c>
      <c r="B34" s="133">
        <v>48065</v>
      </c>
      <c r="C34" s="122"/>
      <c r="D34" s="133">
        <v>0</v>
      </c>
      <c r="F34" s="123"/>
      <c r="G34" s="123"/>
    </row>
    <row r="35" spans="1:7" x14ac:dyDescent="0.25">
      <c r="A35" s="121" t="s">
        <v>462</v>
      </c>
      <c r="B35" s="133">
        <v>-6442</v>
      </c>
      <c r="C35" s="122"/>
      <c r="D35" s="133">
        <v>0</v>
      </c>
      <c r="F35" s="123"/>
      <c r="G35" s="123"/>
    </row>
    <row r="36" spans="1:7" ht="26.25" x14ac:dyDescent="0.25">
      <c r="A36" s="118" t="s">
        <v>463</v>
      </c>
      <c r="B36" s="131">
        <f>SUM(B31:B35)</f>
        <v>-3919141</v>
      </c>
      <c r="C36" s="133"/>
      <c r="D36" s="131">
        <f>SUM(D30:D35)</f>
        <v>-3548331</v>
      </c>
      <c r="F36" s="123"/>
      <c r="G36" s="123"/>
    </row>
    <row r="37" spans="1:7" x14ac:dyDescent="0.25">
      <c r="D37" s="114"/>
    </row>
    <row r="38" spans="1:7" ht="26.25" x14ac:dyDescent="0.25">
      <c r="A38" s="118" t="s">
        <v>464</v>
      </c>
      <c r="B38" s="118"/>
      <c r="C38" s="118"/>
      <c r="D38" s="118"/>
      <c r="F38" s="123"/>
      <c r="G38" s="123"/>
    </row>
    <row r="39" spans="1:7" x14ac:dyDescent="0.25">
      <c r="A39" s="121" t="s">
        <v>465</v>
      </c>
      <c r="B39" s="122">
        <v>0</v>
      </c>
      <c r="C39" s="122"/>
      <c r="D39" s="122">
        <v>0</v>
      </c>
      <c r="F39" s="123"/>
      <c r="G39" s="123"/>
    </row>
    <row r="40" spans="1:7" x14ac:dyDescent="0.25">
      <c r="A40" s="121" t="s">
        <v>466</v>
      </c>
      <c r="B40" s="133">
        <v>-204668</v>
      </c>
      <c r="C40" s="122"/>
      <c r="D40" s="133">
        <v>0</v>
      </c>
      <c r="F40" s="123"/>
      <c r="G40" s="123"/>
    </row>
    <row r="41" spans="1:7" ht="29.25" customHeight="1" x14ac:dyDescent="0.25">
      <c r="A41" s="121" t="s">
        <v>467</v>
      </c>
      <c r="B41" s="124">
        <v>0</v>
      </c>
      <c r="C41" s="122"/>
      <c r="D41" s="124">
        <v>0</v>
      </c>
      <c r="F41" s="123"/>
      <c r="G41" s="123"/>
    </row>
    <row r="42" spans="1:7" ht="26.25" x14ac:dyDescent="0.25">
      <c r="A42" s="118" t="s">
        <v>468</v>
      </c>
      <c r="B42" s="134">
        <f>SUM(B39:B41)</f>
        <v>-204668</v>
      </c>
      <c r="C42" s="122"/>
      <c r="D42" s="134">
        <f>SUM(D39:D41)</f>
        <v>0</v>
      </c>
      <c r="F42" s="123"/>
      <c r="G42" s="123"/>
    </row>
    <row r="43" spans="1:7" x14ac:dyDescent="0.25">
      <c r="D43" s="114"/>
    </row>
    <row r="44" spans="1:7" ht="26.25" x14ac:dyDescent="0.25">
      <c r="A44" s="118" t="s">
        <v>469</v>
      </c>
      <c r="B44" s="125">
        <f>B28+B36+B42</f>
        <v>-38853355</v>
      </c>
      <c r="C44" s="122"/>
      <c r="D44" s="125">
        <f>D28+D36+D42</f>
        <v>4695292</v>
      </c>
      <c r="F44" s="123"/>
      <c r="G44" s="123"/>
    </row>
    <row r="45" spans="1:7" ht="26.25" x14ac:dyDescent="0.25">
      <c r="A45" s="121" t="s">
        <v>470</v>
      </c>
      <c r="B45" s="122">
        <v>-1532595</v>
      </c>
      <c r="C45" s="122"/>
      <c r="D45" s="122">
        <v>51737</v>
      </c>
      <c r="F45" s="123"/>
      <c r="G45" s="123"/>
    </row>
    <row r="46" spans="1:7" ht="26.25" x14ac:dyDescent="0.25">
      <c r="A46" s="121" t="s">
        <v>471</v>
      </c>
      <c r="B46" s="124">
        <v>132243529</v>
      </c>
      <c r="C46" s="122"/>
      <c r="D46" s="124">
        <v>44314464</v>
      </c>
      <c r="F46" s="123"/>
      <c r="G46" s="123"/>
    </row>
    <row r="47" spans="1:7" ht="33.75" customHeight="1" thickBot="1" x14ac:dyDescent="0.3">
      <c r="A47" s="118" t="s">
        <v>472</v>
      </c>
      <c r="B47" s="135">
        <f>SUM(B44:B46)</f>
        <v>91857579</v>
      </c>
      <c r="C47" s="122"/>
      <c r="D47" s="135">
        <f>SUM(D44:D46)</f>
        <v>49061493</v>
      </c>
      <c r="F47" s="123"/>
    </row>
    <row r="48" spans="1:7" ht="15.75" thickTop="1" x14ac:dyDescent="0.25">
      <c r="B48" s="136"/>
      <c r="C48" s="137"/>
      <c r="D48" s="138"/>
    </row>
    <row r="49" spans="1:4" x14ac:dyDescent="0.25">
      <c r="B49" s="139"/>
      <c r="C49" s="140"/>
    </row>
    <row r="50" spans="1:4" x14ac:dyDescent="0.25">
      <c r="B50" s="142"/>
      <c r="C50" s="140"/>
      <c r="D50" s="143"/>
    </row>
    <row r="51" spans="1:4" x14ac:dyDescent="0.25">
      <c r="B51" s="142"/>
      <c r="C51" s="140"/>
      <c r="D51" s="143"/>
    </row>
    <row r="52" spans="1:4" x14ac:dyDescent="0.25">
      <c r="B52" s="142"/>
      <c r="C52" s="140"/>
      <c r="D52" s="143"/>
    </row>
    <row r="53" spans="1:4" x14ac:dyDescent="0.25">
      <c r="A53" s="144" t="s">
        <v>242</v>
      </c>
      <c r="B53" s="145"/>
      <c r="C53" s="145"/>
      <c r="D53" s="146" t="s">
        <v>243</v>
      </c>
    </row>
    <row r="54" spans="1:4" x14ac:dyDescent="0.25">
      <c r="A54" s="144"/>
      <c r="B54" s="145"/>
      <c r="C54" s="145"/>
      <c r="D54" s="147"/>
    </row>
    <row r="55" spans="1:4" x14ac:dyDescent="0.25">
      <c r="A55" s="144"/>
      <c r="B55" s="145"/>
      <c r="C55" s="145"/>
      <c r="D55" s="147"/>
    </row>
    <row r="56" spans="1:4" x14ac:dyDescent="0.25">
      <c r="A56" s="190" t="s">
        <v>239</v>
      </c>
      <c r="B56" s="190"/>
      <c r="C56" s="145"/>
      <c r="D56" s="146" t="s">
        <v>240</v>
      </c>
    </row>
    <row r="57" spans="1:4" x14ac:dyDescent="0.25">
      <c r="A57" s="145"/>
      <c r="B57" s="145"/>
      <c r="C57" s="145"/>
      <c r="D57" s="148"/>
    </row>
    <row r="58" spans="1:4" x14ac:dyDescent="0.25">
      <c r="A58" s="145"/>
      <c r="B58" s="145"/>
      <c r="C58" s="145"/>
      <c r="D58" s="148"/>
    </row>
    <row r="59" spans="1:4" x14ac:dyDescent="0.25">
      <c r="A59" s="149" t="s">
        <v>473</v>
      </c>
      <c r="B59" s="145"/>
      <c r="C59" s="145"/>
      <c r="D59" s="148"/>
    </row>
  </sheetData>
  <mergeCells count="4">
    <mergeCell ref="A2:D2"/>
    <mergeCell ref="A4:A6"/>
    <mergeCell ref="C4:C6"/>
    <mergeCell ref="A56:B5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7"/>
  <sheetViews>
    <sheetView zoomScale="62" zoomScaleNormal="62" workbookViewId="0">
      <selection activeCell="N46" sqref="N46"/>
    </sheetView>
  </sheetViews>
  <sheetFormatPr defaultRowHeight="15" x14ac:dyDescent="0.25"/>
  <cols>
    <col min="1" max="1" width="67.85546875" style="180" customWidth="1"/>
    <col min="2" max="2" width="26.28515625" style="180" customWidth="1"/>
    <col min="3" max="3" width="1.5703125" style="180" customWidth="1"/>
    <col min="4" max="4" width="26.42578125" style="180" customWidth="1"/>
    <col min="5" max="5" width="2" style="180" customWidth="1"/>
    <col min="6" max="6" width="27.140625" style="180" customWidth="1"/>
    <col min="7" max="7" width="1.85546875" style="180" customWidth="1"/>
    <col min="8" max="8" width="22" style="180" customWidth="1"/>
    <col min="9" max="9" width="1.85546875" style="180" customWidth="1"/>
    <col min="10" max="10" width="22" style="180" customWidth="1"/>
    <col min="11" max="11" width="1.85546875" style="180" customWidth="1"/>
    <col min="12" max="12" width="25" style="180" customWidth="1"/>
    <col min="13" max="13" width="1.5703125" style="180" customWidth="1"/>
    <col min="14" max="14" width="25.5703125" style="180" customWidth="1"/>
    <col min="15" max="15" width="12.28515625" style="180" customWidth="1"/>
    <col min="16" max="16" width="11.42578125" style="180" bestFit="1" customWidth="1"/>
    <col min="17" max="17" width="13" style="180" customWidth="1"/>
    <col min="18" max="18" width="12.42578125" style="180" customWidth="1"/>
    <col min="19" max="19" width="11.42578125" style="180" customWidth="1"/>
    <col min="20" max="20" width="11.85546875" style="180" customWidth="1"/>
    <col min="21" max="21" width="11" style="180" bestFit="1" customWidth="1"/>
    <col min="22" max="22" width="11.42578125" style="180" bestFit="1" customWidth="1"/>
    <col min="23" max="23" width="11.5703125" style="180" bestFit="1" customWidth="1"/>
    <col min="24" max="24" width="11.42578125" style="180" customWidth="1"/>
    <col min="25" max="25" width="9.140625" style="180" customWidth="1"/>
    <col min="26" max="26" width="13.85546875" style="180" customWidth="1"/>
    <col min="27" max="27" width="12.42578125" style="180" customWidth="1"/>
    <col min="28" max="16384" width="9.140625" style="180"/>
  </cols>
  <sheetData>
    <row r="2" spans="1:19" s="151" customFormat="1" ht="15.75" x14ac:dyDescent="0.25">
      <c r="A2" s="150" t="s">
        <v>474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s="151" customFormat="1" ht="15.75" x14ac:dyDescent="0.25">
      <c r="A3" s="150" t="s">
        <v>475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151" customFormat="1" ht="15.75" x14ac:dyDescent="0.25">
      <c r="A4" s="152" t="s">
        <v>476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 t="s">
        <v>477</v>
      </c>
      <c r="O4" s="153"/>
      <c r="P4" s="153"/>
      <c r="Q4" s="150"/>
      <c r="S4" s="150"/>
    </row>
    <row r="5" spans="1:19" s="151" customFormat="1" ht="15.75" x14ac:dyDescent="0.25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3"/>
      <c r="P5" s="153"/>
      <c r="Q5" s="150"/>
      <c r="R5" s="153"/>
      <c r="S5" s="150"/>
    </row>
    <row r="6" spans="1:19" s="151" customFormat="1" ht="63" x14ac:dyDescent="0.25">
      <c r="A6" s="157"/>
      <c r="B6" s="158" t="s">
        <v>478</v>
      </c>
      <c r="C6" s="159"/>
      <c r="D6" s="158" t="s">
        <v>479</v>
      </c>
      <c r="E6" s="159"/>
      <c r="F6" s="158" t="s">
        <v>480</v>
      </c>
      <c r="G6" s="159"/>
      <c r="H6" s="158" t="s">
        <v>91</v>
      </c>
      <c r="I6" s="159"/>
      <c r="J6" s="158" t="s">
        <v>236</v>
      </c>
      <c r="K6" s="159"/>
      <c r="L6" s="158" t="s">
        <v>228</v>
      </c>
      <c r="M6" s="159"/>
      <c r="N6" s="158" t="s">
        <v>481</v>
      </c>
    </row>
    <row r="7" spans="1:19" s="151" customFormat="1" ht="15.75" x14ac:dyDescent="0.25">
      <c r="A7" s="157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9" s="151" customFormat="1" ht="15.75" x14ac:dyDescent="0.25">
      <c r="A8" s="160" t="s">
        <v>482</v>
      </c>
      <c r="B8" s="161">
        <v>20785466</v>
      </c>
      <c r="C8" s="161"/>
      <c r="D8" s="161">
        <v>-112895</v>
      </c>
      <c r="E8" s="161"/>
      <c r="F8" s="161">
        <v>-29926</v>
      </c>
      <c r="G8" s="161"/>
      <c r="H8" s="161">
        <v>957976</v>
      </c>
      <c r="I8" s="161"/>
      <c r="J8" s="161">
        <v>301462</v>
      </c>
      <c r="K8" s="161"/>
      <c r="L8" s="161">
        <v>1587111</v>
      </c>
      <c r="M8" s="161"/>
      <c r="N8" s="161">
        <f>SUM(B8:L8)</f>
        <v>23489194</v>
      </c>
    </row>
    <row r="9" spans="1:19" s="151" customFormat="1" ht="15.75" x14ac:dyDescent="0.25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>
        <f t="shared" ref="N9:N21" si="0">SUM(B9:L9)</f>
        <v>0</v>
      </c>
    </row>
    <row r="10" spans="1:19" s="151" customFormat="1" ht="15.75" x14ac:dyDescent="0.25">
      <c r="A10" s="160" t="s">
        <v>483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>
        <f t="shared" si="0"/>
        <v>0</v>
      </c>
    </row>
    <row r="11" spans="1:19" s="151" customFormat="1" ht="15.75" x14ac:dyDescent="0.25">
      <c r="A11" s="162" t="s">
        <v>484</v>
      </c>
      <c r="B11" s="161"/>
      <c r="C11" s="161"/>
      <c r="D11" s="161"/>
      <c r="E11" s="161"/>
      <c r="F11" s="163"/>
      <c r="G11" s="163"/>
      <c r="H11" s="163"/>
      <c r="I11" s="163"/>
      <c r="J11" s="163"/>
      <c r="K11" s="163"/>
      <c r="L11" s="163">
        <v>267275</v>
      </c>
      <c r="M11" s="163"/>
      <c r="N11" s="161">
        <f t="shared" si="0"/>
        <v>267275</v>
      </c>
    </row>
    <row r="12" spans="1:19" s="151" customFormat="1" ht="15.75" x14ac:dyDescent="0.25">
      <c r="A12" s="164" t="s">
        <v>485</v>
      </c>
      <c r="B12" s="161"/>
      <c r="C12" s="161"/>
      <c r="D12" s="161"/>
      <c r="E12" s="161"/>
      <c r="F12" s="163"/>
      <c r="G12" s="163"/>
      <c r="H12" s="163"/>
      <c r="I12" s="163"/>
      <c r="J12" s="163"/>
      <c r="K12" s="163"/>
      <c r="L12" s="163"/>
      <c r="M12" s="163"/>
      <c r="N12" s="161">
        <f t="shared" si="0"/>
        <v>0</v>
      </c>
    </row>
    <row r="13" spans="1:19" s="151" customFormat="1" ht="33.75" customHeight="1" x14ac:dyDescent="0.25">
      <c r="A13" s="165" t="s">
        <v>486</v>
      </c>
      <c r="B13" s="161"/>
      <c r="C13" s="161"/>
      <c r="D13" s="161"/>
      <c r="E13" s="161"/>
      <c r="F13" s="163">
        <f>F21-F8</f>
        <v>-3428</v>
      </c>
      <c r="G13" s="163"/>
      <c r="H13" s="163"/>
      <c r="I13" s="163"/>
      <c r="J13" s="163">
        <f>J21-J8</f>
        <v>-4271</v>
      </c>
      <c r="K13" s="163"/>
      <c r="L13" s="163"/>
      <c r="M13" s="163"/>
      <c r="N13" s="161">
        <f t="shared" si="0"/>
        <v>-7699</v>
      </c>
    </row>
    <row r="14" spans="1:19" s="151" customFormat="1" ht="15.75" x14ac:dyDescent="0.25">
      <c r="A14" s="165" t="s">
        <v>462</v>
      </c>
      <c r="B14" s="166"/>
      <c r="C14" s="161"/>
      <c r="D14" s="166"/>
      <c r="E14" s="161"/>
      <c r="F14" s="167"/>
      <c r="G14" s="163"/>
      <c r="H14" s="167"/>
      <c r="I14" s="163"/>
      <c r="J14" s="167"/>
      <c r="K14" s="163"/>
      <c r="L14" s="167"/>
      <c r="M14" s="163"/>
      <c r="N14" s="161">
        <f t="shared" si="0"/>
        <v>0</v>
      </c>
    </row>
    <row r="15" spans="1:19" s="151" customFormat="1" ht="15.75" x14ac:dyDescent="0.25">
      <c r="A15" s="165" t="s">
        <v>487</v>
      </c>
      <c r="B15" s="166">
        <v>0</v>
      </c>
      <c r="C15" s="161"/>
      <c r="D15" s="166">
        <v>0</v>
      </c>
      <c r="E15" s="161"/>
      <c r="F15" s="167">
        <f>F13</f>
        <v>-3428</v>
      </c>
      <c r="G15" s="163"/>
      <c r="H15" s="167">
        <f>SUM(H9:H13)</f>
        <v>0</v>
      </c>
      <c r="I15" s="163"/>
      <c r="J15" s="167">
        <f>SUM(J13:J14)</f>
        <v>-4271</v>
      </c>
      <c r="K15" s="163"/>
      <c r="L15" s="167">
        <f>L11</f>
        <v>267275</v>
      </c>
      <c r="M15" s="163"/>
      <c r="N15" s="161">
        <f t="shared" si="0"/>
        <v>259576</v>
      </c>
    </row>
    <row r="16" spans="1:19" s="151" customFormat="1" ht="15.75" x14ac:dyDescent="0.25">
      <c r="A16" s="160" t="s">
        <v>488</v>
      </c>
      <c r="B16" s="168">
        <v>0</v>
      </c>
      <c r="C16" s="161"/>
      <c r="D16" s="168">
        <v>0</v>
      </c>
      <c r="E16" s="161"/>
      <c r="F16" s="168">
        <f>F15</f>
        <v>-3428</v>
      </c>
      <c r="G16" s="161"/>
      <c r="H16" s="168">
        <f>H15</f>
        <v>0</v>
      </c>
      <c r="I16" s="161"/>
      <c r="J16" s="167">
        <f>J15</f>
        <v>-4271</v>
      </c>
      <c r="K16" s="161"/>
      <c r="L16" s="168">
        <f>L15</f>
        <v>267275</v>
      </c>
      <c r="M16" s="161"/>
      <c r="N16" s="161">
        <f t="shared" si="0"/>
        <v>259576</v>
      </c>
    </row>
    <row r="17" spans="1:19" s="151" customFormat="1" ht="31.5" x14ac:dyDescent="0.25">
      <c r="A17" s="160" t="s">
        <v>489</v>
      </c>
      <c r="B17" s="163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>
        <f t="shared" si="0"/>
        <v>0</v>
      </c>
    </row>
    <row r="18" spans="1:19" s="151" customFormat="1" ht="15.75" x14ac:dyDescent="0.25">
      <c r="A18" s="165" t="s">
        <v>490</v>
      </c>
      <c r="B18" s="163"/>
      <c r="C18" s="161"/>
      <c r="D18" s="163"/>
      <c r="E18" s="161"/>
      <c r="F18" s="161"/>
      <c r="G18" s="161"/>
      <c r="H18" s="163"/>
      <c r="I18" s="161"/>
      <c r="J18" s="161"/>
      <c r="K18" s="161"/>
      <c r="L18" s="161"/>
      <c r="M18" s="161"/>
      <c r="N18" s="161">
        <f t="shared" si="0"/>
        <v>0</v>
      </c>
    </row>
    <row r="19" spans="1:19" s="169" customFormat="1" ht="15.75" x14ac:dyDescent="0.25">
      <c r="A19" s="165" t="s">
        <v>491</v>
      </c>
      <c r="B19" s="161"/>
      <c r="C19" s="161"/>
      <c r="D19" s="161"/>
      <c r="E19" s="161"/>
      <c r="F19" s="161"/>
      <c r="G19" s="161"/>
      <c r="H19" s="163"/>
      <c r="I19" s="161"/>
      <c r="J19" s="163"/>
      <c r="K19" s="161"/>
      <c r="L19" s="163"/>
      <c r="M19" s="161"/>
      <c r="N19" s="161">
        <f t="shared" si="0"/>
        <v>0</v>
      </c>
    </row>
    <row r="20" spans="1:19" s="169" customFormat="1" ht="15.75" x14ac:dyDescent="0.25">
      <c r="A20" s="160" t="s">
        <v>492</v>
      </c>
      <c r="B20" s="168">
        <f>SUM(B18)</f>
        <v>0</v>
      </c>
      <c r="C20" s="161"/>
      <c r="D20" s="168"/>
      <c r="E20" s="161"/>
      <c r="F20" s="168"/>
      <c r="G20" s="161"/>
      <c r="H20" s="168">
        <f>H19</f>
        <v>0</v>
      </c>
      <c r="I20" s="161"/>
      <c r="J20" s="168"/>
      <c r="K20" s="161"/>
      <c r="L20" s="168">
        <f>L19</f>
        <v>0</v>
      </c>
      <c r="M20" s="161"/>
      <c r="N20" s="161">
        <f t="shared" si="0"/>
        <v>0</v>
      </c>
    </row>
    <row r="21" spans="1:19" s="151" customFormat="1" ht="16.5" thickBot="1" x14ac:dyDescent="0.3">
      <c r="A21" s="164" t="s">
        <v>493</v>
      </c>
      <c r="B21" s="170">
        <f>B8+B20</f>
        <v>20785466</v>
      </c>
      <c r="C21" s="161"/>
      <c r="D21" s="170">
        <v>-112895</v>
      </c>
      <c r="E21" s="161"/>
      <c r="F21" s="170">
        <v>-33354</v>
      </c>
      <c r="G21" s="161"/>
      <c r="H21" s="170">
        <f>H8+H16+H20</f>
        <v>957976</v>
      </c>
      <c r="I21" s="161"/>
      <c r="J21" s="170">
        <v>297191</v>
      </c>
      <c r="K21" s="161"/>
      <c r="L21" s="170">
        <f>L8+L11+L13</f>
        <v>1854386</v>
      </c>
      <c r="M21" s="161"/>
      <c r="N21" s="161">
        <f t="shared" si="0"/>
        <v>23748770</v>
      </c>
    </row>
    <row r="22" spans="1:19" s="151" customFormat="1" ht="16.5" thickTop="1" x14ac:dyDescent="0.25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3"/>
      <c r="P22" s="153"/>
      <c r="Q22" s="150"/>
      <c r="R22" s="153"/>
      <c r="S22" s="150"/>
    </row>
    <row r="23" spans="1:19" s="151" customFormat="1" ht="15.75" x14ac:dyDescent="0.25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3"/>
      <c r="P23" s="153"/>
      <c r="Q23" s="150"/>
      <c r="R23" s="153"/>
      <c r="S23" s="150"/>
    </row>
    <row r="26" spans="1:19" s="151" customFormat="1" ht="15.75" x14ac:dyDescent="0.25">
      <c r="A26" s="150" t="s">
        <v>494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</row>
    <row r="27" spans="1:19" s="151" customFormat="1" ht="15.75" x14ac:dyDescent="0.25">
      <c r="A27" s="152" t="str">
        <f>A3</f>
        <v xml:space="preserve"> АО "Банк Астаны"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</row>
    <row r="28" spans="1:19" s="151" customFormat="1" ht="15.75" x14ac:dyDescent="0.25">
      <c r="A28" s="152" t="s">
        <v>476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4" t="s">
        <v>477</v>
      </c>
      <c r="O28" s="153"/>
      <c r="P28" s="153"/>
      <c r="Q28" s="150"/>
      <c r="S28" s="150"/>
    </row>
    <row r="29" spans="1:19" s="151" customFormat="1" ht="15.75" x14ac:dyDescent="0.2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3"/>
      <c r="P29" s="153"/>
      <c r="Q29" s="150"/>
      <c r="R29" s="153"/>
      <c r="S29" s="150"/>
    </row>
    <row r="30" spans="1:19" s="151" customFormat="1" ht="80.25" customHeight="1" x14ac:dyDescent="0.25">
      <c r="A30" s="157"/>
      <c r="B30" s="158" t="s">
        <v>478</v>
      </c>
      <c r="C30" s="159"/>
      <c r="D30" s="158" t="s">
        <v>479</v>
      </c>
      <c r="E30" s="159"/>
      <c r="F30" s="158" t="s">
        <v>480</v>
      </c>
      <c r="G30" s="159"/>
      <c r="H30" s="158" t="s">
        <v>495</v>
      </c>
      <c r="I30" s="159"/>
      <c r="J30" s="158" t="s">
        <v>236</v>
      </c>
      <c r="K30" s="159"/>
      <c r="L30" s="158" t="s">
        <v>228</v>
      </c>
      <c r="M30" s="159"/>
      <c r="N30" s="158" t="s">
        <v>481</v>
      </c>
    </row>
    <row r="31" spans="1:19" s="151" customFormat="1" ht="15.75" x14ac:dyDescent="0.25">
      <c r="A31" s="157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9" s="151" customFormat="1" ht="15.75" x14ac:dyDescent="0.25">
      <c r="A32" s="160" t="s">
        <v>496</v>
      </c>
      <c r="B32" s="161">
        <v>28027337</v>
      </c>
      <c r="C32" s="161"/>
      <c r="D32" s="161">
        <v>-112895</v>
      </c>
      <c r="E32" s="161"/>
      <c r="F32" s="161">
        <v>99999</v>
      </c>
      <c r="G32" s="161"/>
      <c r="H32" s="161">
        <v>957976</v>
      </c>
      <c r="I32" s="161"/>
      <c r="J32" s="161">
        <v>298448</v>
      </c>
      <c r="K32" s="161"/>
      <c r="L32" s="161">
        <v>3291970</v>
      </c>
      <c r="M32" s="161"/>
      <c r="N32" s="161">
        <v>32562835</v>
      </c>
    </row>
    <row r="33" spans="1:19" s="151" customFormat="1" ht="15.75" x14ac:dyDescent="0.25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3"/>
      <c r="P33" s="153"/>
      <c r="Q33" s="150"/>
      <c r="R33" s="153"/>
      <c r="S33" s="150"/>
    </row>
    <row r="34" spans="1:19" s="151" customFormat="1" ht="15.75" x14ac:dyDescent="0.25">
      <c r="A34" s="160" t="s">
        <v>483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9" s="151" customFormat="1" ht="15.75" x14ac:dyDescent="0.25">
      <c r="A35" s="162" t="s">
        <v>484</v>
      </c>
      <c r="B35" s="161"/>
      <c r="C35" s="161"/>
      <c r="D35" s="161"/>
      <c r="E35" s="161"/>
      <c r="F35" s="163"/>
      <c r="G35" s="163"/>
      <c r="H35" s="163"/>
      <c r="I35" s="163"/>
      <c r="J35" s="163"/>
      <c r="K35" s="163"/>
      <c r="L35" s="163">
        <v>202847</v>
      </c>
      <c r="M35" s="163"/>
      <c r="N35" s="163">
        <f>SUM(B35:L35)</f>
        <v>202847</v>
      </c>
      <c r="Q35" s="171"/>
    </row>
    <row r="36" spans="1:19" s="151" customFormat="1" ht="15.75" x14ac:dyDescent="0.25">
      <c r="A36" s="164" t="s">
        <v>485</v>
      </c>
      <c r="B36" s="161"/>
      <c r="C36" s="161"/>
      <c r="D36" s="161"/>
      <c r="E36" s="161"/>
      <c r="F36" s="163"/>
      <c r="G36" s="163"/>
      <c r="H36" s="163"/>
      <c r="I36" s="163"/>
      <c r="J36" s="163"/>
      <c r="K36" s="163"/>
      <c r="L36" s="163"/>
      <c r="M36" s="163"/>
      <c r="N36" s="163">
        <f t="shared" ref="N36:N38" si="1">SUM(B36:L36)</f>
        <v>0</v>
      </c>
    </row>
    <row r="37" spans="1:19" s="151" customFormat="1" ht="31.5" x14ac:dyDescent="0.25">
      <c r="A37" s="165" t="s">
        <v>486</v>
      </c>
      <c r="B37" s="161"/>
      <c r="C37" s="161"/>
      <c r="D37" s="161"/>
      <c r="E37" s="161"/>
      <c r="F37" s="163">
        <f>F46-F32</f>
        <v>1668290</v>
      </c>
      <c r="G37" s="163"/>
      <c r="H37" s="163"/>
      <c r="I37" s="163"/>
      <c r="J37" s="163">
        <f>J46-J32</f>
        <v>1197996</v>
      </c>
      <c r="K37" s="163"/>
      <c r="L37" s="163"/>
      <c r="M37" s="163"/>
      <c r="N37" s="163">
        <f t="shared" si="1"/>
        <v>2866286</v>
      </c>
    </row>
    <row r="38" spans="1:19" s="151" customFormat="1" ht="15.75" x14ac:dyDescent="0.25">
      <c r="A38" s="165" t="s">
        <v>462</v>
      </c>
      <c r="B38" s="161"/>
      <c r="C38" s="161"/>
      <c r="D38" s="161"/>
      <c r="E38" s="161"/>
      <c r="F38" s="163"/>
      <c r="G38" s="163"/>
      <c r="H38" s="163"/>
      <c r="I38" s="163"/>
      <c r="J38" s="163"/>
      <c r="K38" s="163"/>
      <c r="L38" s="163"/>
      <c r="M38" s="163"/>
      <c r="N38" s="163">
        <f t="shared" si="1"/>
        <v>0</v>
      </c>
      <c r="Q38" s="171"/>
    </row>
    <row r="39" spans="1:19" s="151" customFormat="1" ht="15.75" x14ac:dyDescent="0.25">
      <c r="A39" s="165" t="s">
        <v>497</v>
      </c>
      <c r="B39" s="166"/>
      <c r="C39" s="161"/>
      <c r="D39" s="166"/>
      <c r="E39" s="161"/>
      <c r="F39" s="167"/>
      <c r="G39" s="163"/>
      <c r="H39" s="167"/>
      <c r="I39" s="163"/>
      <c r="J39" s="167"/>
      <c r="K39" s="163"/>
      <c r="L39" s="167"/>
      <c r="M39" s="163"/>
      <c r="N39" s="163">
        <f>SUM(B39:L39)</f>
        <v>0</v>
      </c>
      <c r="Q39" s="171"/>
    </row>
    <row r="40" spans="1:19" s="151" customFormat="1" ht="15.75" x14ac:dyDescent="0.25">
      <c r="A40" s="165" t="s">
        <v>487</v>
      </c>
      <c r="B40" s="166">
        <v>0</v>
      </c>
      <c r="C40" s="161"/>
      <c r="D40" s="166">
        <v>0</v>
      </c>
      <c r="E40" s="161"/>
      <c r="F40" s="167">
        <f>SUM(F34:F38)</f>
        <v>1668290</v>
      </c>
      <c r="G40" s="161"/>
      <c r="H40" s="166">
        <v>0</v>
      </c>
      <c r="I40" s="161"/>
      <c r="J40" s="167">
        <f>SUM(J34:J38)</f>
        <v>1197996</v>
      </c>
      <c r="K40" s="161"/>
      <c r="L40" s="167">
        <f>SUM(L34:L39)</f>
        <v>202847</v>
      </c>
      <c r="M40" s="161"/>
      <c r="N40" s="172">
        <f>SUM(B40:L40)</f>
        <v>3069133</v>
      </c>
    </row>
    <row r="41" spans="1:19" s="151" customFormat="1" ht="15.75" x14ac:dyDescent="0.25">
      <c r="A41" s="160" t="s">
        <v>488</v>
      </c>
      <c r="B41" s="166">
        <v>0</v>
      </c>
      <c r="C41" s="161"/>
      <c r="D41" s="166">
        <v>0</v>
      </c>
      <c r="E41" s="161"/>
      <c r="F41" s="166">
        <f>F40</f>
        <v>1668290</v>
      </c>
      <c r="G41" s="161"/>
      <c r="H41" s="166">
        <v>0</v>
      </c>
      <c r="I41" s="161"/>
      <c r="J41" s="166">
        <f>J40</f>
        <v>1197996</v>
      </c>
      <c r="K41" s="161"/>
      <c r="L41" s="166">
        <f>L40</f>
        <v>202847</v>
      </c>
      <c r="M41" s="161"/>
      <c r="N41" s="166">
        <f>N40</f>
        <v>3069133</v>
      </c>
    </row>
    <row r="42" spans="1:19" s="151" customFormat="1" ht="31.5" x14ac:dyDescent="0.25">
      <c r="A42" s="160" t="s">
        <v>489</v>
      </c>
      <c r="B42" s="163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1:19" s="151" customFormat="1" ht="15.75" x14ac:dyDescent="0.25">
      <c r="A43" s="165" t="s">
        <v>490</v>
      </c>
      <c r="B43" s="163"/>
      <c r="C43" s="161"/>
      <c r="D43" s="163"/>
      <c r="E43" s="161"/>
      <c r="F43" s="161"/>
      <c r="G43" s="161"/>
      <c r="H43" s="161"/>
      <c r="I43" s="161"/>
      <c r="J43" s="161"/>
      <c r="K43" s="161"/>
      <c r="L43" s="161"/>
      <c r="M43" s="161"/>
      <c r="N43" s="163">
        <f>B43</f>
        <v>0</v>
      </c>
    </row>
    <row r="44" spans="1:19" s="151" customFormat="1" ht="15.75" x14ac:dyDescent="0.25">
      <c r="A44" s="165" t="s">
        <v>2</v>
      </c>
      <c r="B44" s="173">
        <v>-204668</v>
      </c>
      <c r="C44" s="174"/>
      <c r="D44" s="173"/>
      <c r="E44" s="174"/>
      <c r="F44" s="161"/>
      <c r="G44" s="161"/>
      <c r="H44" s="161"/>
      <c r="I44" s="161"/>
      <c r="J44" s="161"/>
      <c r="K44" s="161"/>
      <c r="L44" s="174"/>
      <c r="M44" s="174"/>
      <c r="N44" s="173">
        <f>B44</f>
        <v>-204668</v>
      </c>
    </row>
    <row r="45" spans="1:19" s="169" customFormat="1" ht="15.75" x14ac:dyDescent="0.25">
      <c r="A45" s="160" t="s">
        <v>492</v>
      </c>
      <c r="B45" s="168">
        <f>B43+B44</f>
        <v>-204668</v>
      </c>
      <c r="C45" s="161"/>
      <c r="D45" s="168"/>
      <c r="E45" s="161"/>
      <c r="F45" s="168"/>
      <c r="G45" s="161"/>
      <c r="H45" s="168"/>
      <c r="I45" s="161"/>
      <c r="J45" s="168"/>
      <c r="K45" s="161"/>
      <c r="L45" s="168"/>
      <c r="M45" s="161"/>
      <c r="N45" s="168">
        <f>SUM(B45:L45)</f>
        <v>-204668</v>
      </c>
    </row>
    <row r="46" spans="1:19" s="151" customFormat="1" ht="16.5" thickBot="1" x14ac:dyDescent="0.3">
      <c r="A46" s="164" t="s">
        <v>498</v>
      </c>
      <c r="B46" s="170">
        <f>B32+B45</f>
        <v>27822669</v>
      </c>
      <c r="C46" s="161"/>
      <c r="D46" s="170">
        <f>D32+D41+D45</f>
        <v>-112895</v>
      </c>
      <c r="E46" s="161"/>
      <c r="F46" s="170">
        <v>1768289</v>
      </c>
      <c r="G46" s="161"/>
      <c r="H46" s="170">
        <f>H32+H41+H45</f>
        <v>957976</v>
      </c>
      <c r="I46" s="161"/>
      <c r="J46" s="170">
        <v>1496444</v>
      </c>
      <c r="K46" s="161"/>
      <c r="L46" s="170">
        <f>L32+L35+L38</f>
        <v>3494817</v>
      </c>
      <c r="M46" s="161"/>
      <c r="N46" s="170">
        <f>B46+D46+F46+H46+J46+L46</f>
        <v>35427300</v>
      </c>
    </row>
    <row r="47" spans="1:19" s="151" customFormat="1" ht="16.5" thickTop="1" x14ac:dyDescent="0.25">
      <c r="A47" s="169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</row>
    <row r="48" spans="1:19" s="151" customFormat="1" ht="15.75" x14ac:dyDescent="0.25">
      <c r="N48" s="171">
        <f>N32+N35+N37+N43-N46+N38+N45</f>
        <v>0</v>
      </c>
    </row>
    <row r="49" spans="1:21" s="151" customFormat="1" ht="15.75" x14ac:dyDescent="0.25">
      <c r="L49" s="171"/>
      <c r="O49" s="171"/>
      <c r="Q49" s="171"/>
    </row>
    <row r="50" spans="1:21" s="151" customFormat="1" ht="15.75" x14ac:dyDescent="0.25">
      <c r="A50" s="176" t="s">
        <v>499</v>
      </c>
      <c r="D50" s="176" t="s">
        <v>500</v>
      </c>
      <c r="M50" s="176"/>
    </row>
    <row r="51" spans="1:21" s="151" customFormat="1" ht="15.75" x14ac:dyDescent="0.25">
      <c r="A51" s="176"/>
      <c r="D51" s="176"/>
      <c r="M51" s="176"/>
    </row>
    <row r="52" spans="1:21" s="151" customFormat="1" ht="15.75" x14ac:dyDescent="0.25">
      <c r="A52" s="177" t="s">
        <v>501</v>
      </c>
      <c r="B52" s="177"/>
      <c r="C52" s="178"/>
      <c r="D52" s="176" t="s">
        <v>502</v>
      </c>
      <c r="M52" s="176"/>
      <c r="U52" s="171"/>
    </row>
    <row r="53" spans="1:21" s="151" customFormat="1" ht="15.75" x14ac:dyDescent="0.25">
      <c r="D53" s="176"/>
    </row>
    <row r="54" spans="1:21" s="151" customFormat="1" ht="15.75" x14ac:dyDescent="0.25">
      <c r="A54" s="191"/>
      <c r="B54" s="191"/>
      <c r="C54" s="178"/>
      <c r="D54" s="176"/>
      <c r="M54" s="176"/>
    </row>
    <row r="55" spans="1:21" s="151" customFormat="1" ht="15.75" x14ac:dyDescent="0.25">
      <c r="A55" s="179" t="s">
        <v>433</v>
      </c>
      <c r="B55" s="178"/>
      <c r="C55" s="178"/>
      <c r="L55" s="176"/>
      <c r="M55" s="176"/>
    </row>
    <row r="57" spans="1:21" x14ac:dyDescent="0.25">
      <c r="L57" s="181"/>
    </row>
  </sheetData>
  <mergeCells count="1">
    <mergeCell ref="A54:B54"/>
  </mergeCells>
  <pageMargins left="0.70866141732283472" right="0.70866141732283472" top="0.74803149606299213" bottom="0.55118110236220474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form1</vt:lpstr>
      <vt:lpstr>form 2 </vt:lpstr>
      <vt:lpstr>form 3</vt:lpstr>
      <vt:lpstr>form 4</vt:lpstr>
      <vt:lpstr>'form 3'!CashFlows</vt:lpstr>
      <vt:lpstr>form1!Заголовки_для_печати</vt:lpstr>
      <vt:lpstr>'form 2 '!Область_печати</vt:lpstr>
      <vt:lpstr>form1!Область_печати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MShkubarov</dc:creator>
  <cp:lastModifiedBy>Изтелеуов Олжас</cp:lastModifiedBy>
  <cp:lastPrinted>2017-03-14T05:13:46Z</cp:lastPrinted>
  <dcterms:created xsi:type="dcterms:W3CDTF">2004-07-07T02:47:06Z</dcterms:created>
  <dcterms:modified xsi:type="dcterms:W3CDTF">2017-04-13T06:29:41Z</dcterms:modified>
</cp:coreProperties>
</file>