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11760" activeTab="3"/>
  </bookViews>
  <sheets>
    <sheet name="ФО1" sheetId="1" r:id="rId1"/>
    <sheet name="ФО2" sheetId="2" r:id="rId2"/>
    <sheet name="ФО4" sheetId="3" r:id="rId3"/>
    <sheet name="ФО3" sheetId="4" r:id="rId4"/>
  </sheets>
  <definedNames>
    <definedName name="OLE_LINK13" localSheetId="1">ФО2!$A$8</definedName>
    <definedName name="OLE_LINK2" localSheetId="0">ФО1!$A$8</definedName>
  </definedNames>
  <calcPr calcId="145621"/>
</workbook>
</file>

<file path=xl/calcChain.xml><?xml version="1.0" encoding="utf-8"?>
<calcChain xmlns="http://schemas.openxmlformats.org/spreadsheetml/2006/main">
  <c r="D27" i="3" l="1"/>
  <c r="F27" i="3"/>
  <c r="E27" i="3"/>
  <c r="F37" i="3" l="1"/>
  <c r="F40" i="3" s="1"/>
  <c r="E37" i="3"/>
  <c r="E40" i="3" s="1"/>
  <c r="C42" i="4" l="1"/>
  <c r="D18" i="1" l="1"/>
  <c r="D27" i="1"/>
  <c r="D37" i="1"/>
  <c r="D51" i="1"/>
  <c r="D62" i="1"/>
  <c r="D29" i="1" l="1"/>
  <c r="D64" i="1"/>
  <c r="D66" i="1" s="1"/>
  <c r="C35" i="4"/>
  <c r="D35" i="4"/>
  <c r="C50" i="4"/>
  <c r="D50" i="4"/>
  <c r="D42" i="4"/>
  <c r="F62" i="1"/>
  <c r="F51" i="1"/>
  <c r="F18" i="1"/>
  <c r="F27" i="1"/>
  <c r="F37" i="1"/>
  <c r="D53" i="4" l="1"/>
  <c r="D56" i="4" s="1"/>
  <c r="C53" i="4"/>
  <c r="C56" i="4" s="1"/>
  <c r="F64" i="1"/>
  <c r="F66" i="1" s="1"/>
  <c r="F29" i="1"/>
  <c r="F24" i="3"/>
  <c r="E24" i="3"/>
  <c r="D24" i="3"/>
  <c r="D13" i="2"/>
  <c r="D21" i="2" s="1"/>
  <c r="D27" i="2" s="1"/>
  <c r="D32" i="2" s="1"/>
  <c r="D38" i="2" s="1"/>
  <c r="C13" i="2"/>
  <c r="C21" i="2" s="1"/>
  <c r="C27" i="2" s="1"/>
  <c r="C32" i="2" s="1"/>
  <c r="C38" i="2" s="1"/>
</calcChain>
</file>

<file path=xl/sharedStrings.xml><?xml version="1.0" encoding="utf-8"?>
<sst xmlns="http://schemas.openxmlformats.org/spreadsheetml/2006/main" count="187" uniqueCount="139">
  <si>
    <t>В тысячах казахстанских тенге</t>
  </si>
  <si>
    <t>Прим.</t>
  </si>
  <si>
    <t xml:space="preserve"> 31 декабря 2018 г.</t>
  </si>
  <si>
    <t>АКТИВЫ</t>
  </si>
  <si>
    <t xml:space="preserve">Внеоборотные активы </t>
  </si>
  <si>
    <t xml:space="preserve">Основные средства </t>
  </si>
  <si>
    <t>Нематериальные активы</t>
  </si>
  <si>
    <t>Инвестиции в долевые инструменты</t>
  </si>
  <si>
    <t>Займы выданные</t>
  </si>
  <si>
    <t xml:space="preserve">Прочие внеоборотные активы </t>
  </si>
  <si>
    <t xml:space="preserve">Итого внеоборотные активы </t>
  </si>
  <si>
    <t>Оборотные активы</t>
  </si>
  <si>
    <t xml:space="preserve">Товарно-материальные запасы </t>
  </si>
  <si>
    <t>Торговая и прочая дебиторская задолженность</t>
  </si>
  <si>
    <t>Предоплаты по текущему подоходному налогу</t>
  </si>
  <si>
    <t>Денежные средства и денежные эквиваленты</t>
  </si>
  <si>
    <t xml:space="preserve">Итого оборотные активы </t>
  </si>
  <si>
    <t>ИТОГО АКТИВЫ</t>
  </si>
  <si>
    <t xml:space="preserve">КАПИТАЛ </t>
  </si>
  <si>
    <t xml:space="preserve">Акционерный капитал </t>
  </si>
  <si>
    <t>Дополнительный оплаченный капитал</t>
  </si>
  <si>
    <t>Прочие резервы</t>
  </si>
  <si>
    <t>Нераспределенная прибыль</t>
  </si>
  <si>
    <t>ИТОГО КАПИТАЛ</t>
  </si>
  <si>
    <t>ОБЯЗАТЕЛЬСТВА</t>
  </si>
  <si>
    <t>Долгосрочные обязательства</t>
  </si>
  <si>
    <t>Займы полученные</t>
  </si>
  <si>
    <t>Финансовые гарантии</t>
  </si>
  <si>
    <t>Финансовая аренда</t>
  </si>
  <si>
    <t>Торговая и прочая кредиторская задолженность</t>
  </si>
  <si>
    <t>Резервы под обязательства по ликвидации</t>
  </si>
  <si>
    <t>и восстановлению горнорудных активов</t>
  </si>
  <si>
    <t>Обязательства по вознаграждениям работникам</t>
  </si>
  <si>
    <t>Обязательства по привилегированным акциям</t>
  </si>
  <si>
    <t xml:space="preserve">Обязательства по отсроченному подоходному налогу </t>
  </si>
  <si>
    <t>Итого долгосрочные обязательства</t>
  </si>
  <si>
    <t>Краткосрочные обязательства</t>
  </si>
  <si>
    <t>Текущий подоходный налог к уплате</t>
  </si>
  <si>
    <t>Дивиденды к выплате</t>
  </si>
  <si>
    <t>Итого краткосрочные обязательства</t>
  </si>
  <si>
    <t>ИТОГО ОБЯЗАТЕЛЬСТВА</t>
  </si>
  <si>
    <t>ИТОГО ОБЯЗАТЕЛЬСТВА И КАПИТАЛ</t>
  </si>
  <si>
    <t>____________________________</t>
  </si>
  <si>
    <t>_________________________</t>
  </si>
  <si>
    <t xml:space="preserve">Президент </t>
  </si>
  <si>
    <t>Главный бухгалтер</t>
  </si>
  <si>
    <t>Выручка</t>
  </si>
  <si>
    <t xml:space="preserve">Себестоимость реализации </t>
  </si>
  <si>
    <t>Валовая прибыль</t>
  </si>
  <si>
    <t>Прочие операционные доходы</t>
  </si>
  <si>
    <t>Прочие операционные расходы</t>
  </si>
  <si>
    <t>Расходы по реализации</t>
  </si>
  <si>
    <t>Общие и административные расходы</t>
  </si>
  <si>
    <t>Прибыль от основной деятельности</t>
  </si>
  <si>
    <t>Финансовые доходы</t>
  </si>
  <si>
    <t>Финансовые расходы</t>
  </si>
  <si>
    <t>Прибыль до налогообложения</t>
  </si>
  <si>
    <t>Расход по подоходному налогу</t>
  </si>
  <si>
    <t>Прибыль за отчётный период</t>
  </si>
  <si>
    <t>Прочий совокупный доход</t>
  </si>
  <si>
    <t>Совокупный доход за отчётный период</t>
  </si>
  <si>
    <t xml:space="preserve">В тысячах казахстанских тенге </t>
  </si>
  <si>
    <t>Акционерный капитал</t>
  </si>
  <si>
    <t>Дополни-тельный оплаченный капитал</t>
  </si>
  <si>
    <t>Нераспре-деленная прибыль</t>
  </si>
  <si>
    <t>Итого</t>
  </si>
  <si>
    <t>капитал</t>
  </si>
  <si>
    <t xml:space="preserve">Остаток на 31 декабря 2017 года </t>
  </si>
  <si>
    <t>Переход на МСФО 9</t>
  </si>
  <si>
    <t>-</t>
  </si>
  <si>
    <t>--</t>
  </si>
  <si>
    <t xml:space="preserve">Остаток на 1 января 2018 года </t>
  </si>
  <si>
    <t xml:space="preserve">Прибыль за отчетный период </t>
  </si>
  <si>
    <t>Прочий совокупный доход за отчетный период</t>
  </si>
  <si>
    <t xml:space="preserve">Совокупный доход за отчетный период  </t>
  </si>
  <si>
    <t xml:space="preserve">Остаток на 31 декабря 2018 года </t>
  </si>
  <si>
    <t>Прибыль за отчетный период</t>
  </si>
  <si>
    <t>Совокупный доход за отчетный период</t>
  </si>
  <si>
    <t>Движение денежных средств по операционной деятельности:</t>
  </si>
  <si>
    <t xml:space="preserve">Прибыль до налогообложения </t>
  </si>
  <si>
    <t>Поправки на:</t>
  </si>
  <si>
    <t>Износ основных средств и нематериальных активов</t>
  </si>
  <si>
    <t>Восстановление убытка от обесценения основных средств</t>
  </si>
  <si>
    <t>Убыток от выбытия ОС и НМА</t>
  </si>
  <si>
    <t>Резервы на обесценение сырья и материалов</t>
  </si>
  <si>
    <t>Резервы под ожидаемые кредитные убытки по торговой и прочей дебиторской задолженности</t>
  </si>
  <si>
    <t>Курсовая разница от операционной деятельности</t>
  </si>
  <si>
    <t>Прочие</t>
  </si>
  <si>
    <t>Движение денежных средств по операционной деятельности до изменений оборотного капитала</t>
  </si>
  <si>
    <t>Денежные средства, полученных от операционной деятельности:</t>
  </si>
  <si>
    <t>Вознаграждения работникам выплаченные</t>
  </si>
  <si>
    <t xml:space="preserve">Подоходный налог уплаченный </t>
  </si>
  <si>
    <t>Проценты полученные</t>
  </si>
  <si>
    <t>Проценты уплаченные</t>
  </si>
  <si>
    <t>Чистые денежные средства, полученные от операционной деятельности</t>
  </si>
  <si>
    <t>Движение денежных средств по инвестиционной деятельности:</t>
  </si>
  <si>
    <t>Приобретение основных средств и нематериальных активов</t>
  </si>
  <si>
    <t>Погашение займов выданных</t>
  </si>
  <si>
    <t>Чистые денежные средства, использованные в инвестиционной деятельности</t>
  </si>
  <si>
    <t>Движение денежных средств по финансовой деятельности:</t>
  </si>
  <si>
    <t>Погашение займов полученных</t>
  </si>
  <si>
    <t xml:space="preserve">Дивиденды уплаченные </t>
  </si>
  <si>
    <t>Чистые денежные средства использованные в финансовой деятельности</t>
  </si>
  <si>
    <t>Влияние изменений обменного курса на денежные средства и денежные эквиваленты</t>
  </si>
  <si>
    <t>Чистое увеличение денежных средств и денежных эквивалентов</t>
  </si>
  <si>
    <t>Денежные средства и денежные эквиваленты на начало отчетного периода</t>
  </si>
  <si>
    <t>Денежные средства и денежные эквиваленты на конец отчетного периода</t>
  </si>
  <si>
    <t>Вид деятельности организации: Добыча и реализация каменного угля</t>
  </si>
  <si>
    <t>ОКПО 39782094</t>
  </si>
  <si>
    <t>Главный бухгалтер: Лысенко Вадим Петрович</t>
  </si>
  <si>
    <t xml:space="preserve"> Промежуточный консолидированный отчет об изменениях в капитале</t>
  </si>
  <si>
    <t>Промежуточный консолидированный  отчет о движении денежных средств (косвенный метод)</t>
  </si>
  <si>
    <t>30 июня 2019 г.</t>
  </si>
  <si>
    <r>
      <t xml:space="preserve">Наименование организации: </t>
    </r>
    <r>
      <rPr>
        <b/>
        <sz val="11"/>
        <color theme="1"/>
        <rFont val="Calibri"/>
        <family val="2"/>
        <charset val="204"/>
        <scheme val="minor"/>
      </rPr>
      <t>АО "Шубарколь Комир"</t>
    </r>
  </si>
  <si>
    <r>
      <t xml:space="preserve">Наименование организации : </t>
    </r>
    <r>
      <rPr>
        <b/>
        <sz val="11"/>
        <color theme="1"/>
        <rFont val="Calibri"/>
        <family val="2"/>
        <charset val="204"/>
        <scheme val="minor"/>
      </rPr>
      <t>АО Шубарколь комир</t>
    </r>
  </si>
  <si>
    <t>Вадим Лысенко</t>
  </si>
  <si>
    <t>Базовая прибыль на акцию за период</t>
  </si>
  <si>
    <t>Увеличение денежных средств с ограничением по снятию</t>
  </si>
  <si>
    <t>Рустам Ибрагимов</t>
  </si>
  <si>
    <t>Руководитель: Ибрагимов Рустам Сухрабович</t>
  </si>
  <si>
    <t>Промежуточный консолидированный отчет о совокупном доходе</t>
  </si>
  <si>
    <t>Промежуточный  консолиированный бухгалтерский баланс по состоянию на 30 сентября 2019 г.</t>
  </si>
  <si>
    <t xml:space="preserve"> 14 ноября 2019 года </t>
  </si>
  <si>
    <t>за девять месяцев, закончившихся 30 сентября 2019 года</t>
  </si>
  <si>
    <t xml:space="preserve">За девять месяцев, закончившихся </t>
  </si>
  <si>
    <t>30 сентября 2019 г.</t>
  </si>
  <si>
    <t>30 сентября 2018 г.</t>
  </si>
  <si>
    <t xml:space="preserve">          за девять месяцев, закончившихся  30 сентября 2019 года</t>
  </si>
  <si>
    <t>за девять месяцев, закончившихся 30 сентября 2019  года</t>
  </si>
  <si>
    <t>14 ноября 2019 г.</t>
  </si>
  <si>
    <t>Остаток на 30 сентября 2019 года</t>
  </si>
  <si>
    <t xml:space="preserve">Остаток на 30 сентября 2018 года </t>
  </si>
  <si>
    <t>Финансовые активы,учитываемые по справедливой ст-ти</t>
  </si>
  <si>
    <t>9,27</t>
  </si>
  <si>
    <t>7,04</t>
  </si>
  <si>
    <t>Изменение товарно-материальных запасов</t>
  </si>
  <si>
    <t xml:space="preserve">Изменение торговой и прочей дебиторской задолженности </t>
  </si>
  <si>
    <t xml:space="preserve">Изменение торговой и прочей кредиторской задолженности </t>
  </si>
  <si>
    <t>Приобретение доли в ассоциированном предприятии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</si>
</sst>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4" x14ac:knownFonts="1">
    <font>
      <sz val="11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i/>
      <sz val="7.5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i/>
      <sz val="6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214">
    <xf numFmtId="0" fontId="0" fillId="0" borderId="0" xfId="0"/>
    <xf numFmtId="0" fontId="4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10" fillId="0" borderId="0" xfId="0" applyFont="1"/>
    <xf numFmtId="3" fontId="4" fillId="0" borderId="0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right" vertical="center" wrapText="1"/>
    </xf>
    <xf numFmtId="164" fontId="12" fillId="0" borderId="4" xfId="1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 wrapText="1"/>
    </xf>
    <xf numFmtId="164" fontId="12" fillId="0" borderId="12" xfId="1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 indent="1"/>
    </xf>
    <xf numFmtId="0" fontId="6" fillId="0" borderId="12" xfId="0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17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4" fillId="0" borderId="23" xfId="0" applyFont="1" applyBorder="1" applyAlignment="1">
      <alignment vertical="center" wrapText="1"/>
    </xf>
    <xf numFmtId="3" fontId="4" fillId="0" borderId="2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horizontal="right"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horizontal="right" vertical="center" wrapText="1"/>
    </xf>
    <xf numFmtId="164" fontId="13" fillId="0" borderId="0" xfId="1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19" xfId="0" applyFont="1" applyBorder="1" applyAlignment="1">
      <alignment vertical="center" wrapText="1"/>
    </xf>
    <xf numFmtId="0" fontId="4" fillId="0" borderId="3" xfId="0" applyFont="1" applyBorder="1" applyAlignment="1">
      <alignment horizontal="right" vertical="center" wrapText="1" indent="1"/>
    </xf>
    <xf numFmtId="3" fontId="6" fillId="0" borderId="27" xfId="0" applyNumberFormat="1" applyFont="1" applyBorder="1" applyAlignment="1">
      <alignment horizontal="right" vertical="center" wrapText="1"/>
    </xf>
    <xf numFmtId="164" fontId="12" fillId="0" borderId="27" xfId="1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 indent="1"/>
    </xf>
    <xf numFmtId="0" fontId="6" fillId="0" borderId="29" xfId="0" applyFont="1" applyBorder="1" applyAlignment="1">
      <alignment vertical="center" wrapText="1"/>
    </xf>
    <xf numFmtId="0" fontId="6" fillId="0" borderId="27" xfId="0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0" fontId="6" fillId="0" borderId="21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right" vertical="center" wrapText="1"/>
    </xf>
    <xf numFmtId="0" fontId="4" fillId="0" borderId="32" xfId="0" applyFont="1" applyBorder="1" applyAlignment="1">
      <alignment horizontal="righ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horizontal="right" vertical="center" wrapText="1"/>
    </xf>
    <xf numFmtId="164" fontId="12" fillId="0" borderId="34" xfId="1" applyNumberFormat="1" applyFont="1" applyBorder="1" applyAlignment="1">
      <alignment horizontal="right" vertical="center"/>
    </xf>
    <xf numFmtId="164" fontId="12" fillId="0" borderId="35" xfId="1" applyNumberFormat="1" applyFont="1" applyBorder="1" applyAlignment="1">
      <alignment horizontal="right" vertical="center"/>
    </xf>
    <xf numFmtId="0" fontId="6" fillId="0" borderId="37" xfId="0" applyFont="1" applyBorder="1" applyAlignment="1">
      <alignment horizontal="right" vertical="center" wrapText="1"/>
    </xf>
    <xf numFmtId="3" fontId="6" fillId="0" borderId="37" xfId="0" applyNumberFormat="1" applyFont="1" applyBorder="1" applyAlignment="1">
      <alignment horizontal="right" vertical="center" wrapText="1"/>
    </xf>
    <xf numFmtId="164" fontId="12" fillId="0" borderId="37" xfId="1" applyNumberFormat="1" applyFont="1" applyBorder="1" applyAlignment="1">
      <alignment horizontal="right" vertical="center"/>
    </xf>
    <xf numFmtId="0" fontId="6" fillId="0" borderId="38" xfId="0" applyFont="1" applyBorder="1" applyAlignment="1">
      <alignment vertical="center" wrapText="1"/>
    </xf>
    <xf numFmtId="3" fontId="6" fillId="0" borderId="28" xfId="0" applyNumberFormat="1" applyFont="1" applyBorder="1" applyAlignment="1">
      <alignment horizontal="right" vertical="center" wrapText="1"/>
    </xf>
    <xf numFmtId="164" fontId="12" fillId="0" borderId="28" xfId="1" applyNumberFormat="1" applyFont="1" applyBorder="1" applyAlignment="1">
      <alignment horizontal="right" vertical="center"/>
    </xf>
    <xf numFmtId="3" fontId="6" fillId="0" borderId="27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7" fillId="0" borderId="27" xfId="0" applyFont="1" applyBorder="1" applyAlignment="1">
      <alignment horizontal="right" vertical="center" wrapText="1"/>
    </xf>
    <xf numFmtId="0" fontId="8" fillId="0" borderId="23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164" fontId="13" fillId="0" borderId="27" xfId="1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6" fillId="0" borderId="41" xfId="0" applyFont="1" applyBorder="1" applyAlignment="1">
      <alignment horizontal="right" vertical="center" wrapText="1"/>
    </xf>
    <xf numFmtId="0" fontId="6" fillId="0" borderId="42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4" fillId="0" borderId="41" xfId="0" applyFont="1" applyBorder="1" applyAlignment="1">
      <alignment horizontal="right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48" xfId="0" applyFont="1" applyBorder="1" applyAlignment="1">
      <alignment horizontal="right" vertical="center" wrapText="1"/>
    </xf>
    <xf numFmtId="0" fontId="4" fillId="0" borderId="49" xfId="0" applyFont="1" applyBorder="1" applyAlignment="1">
      <alignment horizontal="right" vertical="center" wrapText="1"/>
    </xf>
    <xf numFmtId="0" fontId="8" fillId="0" borderId="17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3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164" fontId="12" fillId="0" borderId="14" xfId="1" applyNumberFormat="1" applyFont="1" applyBorder="1" applyAlignment="1">
      <alignment horizontal="right" vertical="center"/>
    </xf>
    <xf numFmtId="0" fontId="4" fillId="0" borderId="51" xfId="0" applyFont="1" applyBorder="1" applyAlignment="1">
      <alignment horizontal="center" vertical="center" wrapText="1"/>
    </xf>
    <xf numFmtId="164" fontId="13" fillId="0" borderId="13" xfId="1" applyNumberFormat="1" applyFont="1" applyBorder="1" applyAlignment="1">
      <alignment horizontal="right" vertical="center"/>
    </xf>
    <xf numFmtId="164" fontId="13" fillId="0" borderId="50" xfId="1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8" fillId="0" borderId="53" xfId="0" applyFont="1" applyBorder="1" applyAlignment="1">
      <alignment vertical="center" wrapText="1"/>
    </xf>
    <xf numFmtId="0" fontId="7" fillId="0" borderId="48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right" vertical="center" wrapText="1"/>
    </xf>
    <xf numFmtId="0" fontId="8" fillId="0" borderId="49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8" fillId="0" borderId="50" xfId="0" applyFont="1" applyBorder="1" applyAlignment="1">
      <alignment vertical="center" wrapText="1"/>
    </xf>
    <xf numFmtId="164" fontId="13" fillId="0" borderId="51" xfId="1" applyNumberFormat="1" applyFont="1" applyBorder="1" applyAlignment="1">
      <alignment horizontal="right" vertical="center"/>
    </xf>
    <xf numFmtId="0" fontId="6" fillId="0" borderId="48" xfId="0" applyFont="1" applyBorder="1" applyAlignment="1">
      <alignment horizontal="center" vertical="center" wrapText="1"/>
    </xf>
    <xf numFmtId="3" fontId="6" fillId="0" borderId="48" xfId="0" applyNumberFormat="1" applyFont="1" applyBorder="1" applyAlignment="1">
      <alignment horizontal="right" vertical="center" wrapText="1"/>
    </xf>
    <xf numFmtId="3" fontId="6" fillId="0" borderId="49" xfId="0" applyNumberFormat="1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right" vertical="center" wrapText="1"/>
    </xf>
    <xf numFmtId="3" fontId="4" fillId="0" borderId="47" xfId="0" applyNumberFormat="1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164" fontId="12" fillId="0" borderId="50" xfId="1" applyNumberFormat="1" applyFont="1" applyBorder="1" applyAlignment="1">
      <alignment horizontal="right" vertical="center"/>
    </xf>
    <xf numFmtId="0" fontId="4" fillId="0" borderId="54" xfId="0" applyFont="1" applyBorder="1" applyAlignment="1">
      <alignment vertical="center" wrapText="1"/>
    </xf>
    <xf numFmtId="0" fontId="4" fillId="0" borderId="51" xfId="0" applyFont="1" applyBorder="1" applyAlignment="1">
      <alignment horizontal="right" vertical="center" wrapText="1"/>
    </xf>
    <xf numFmtId="0" fontId="4" fillId="0" borderId="52" xfId="0" applyFont="1" applyBorder="1" applyAlignment="1">
      <alignment horizontal="right" vertical="center" wrapText="1"/>
    </xf>
    <xf numFmtId="0" fontId="6" fillId="0" borderId="4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right" vertical="center" wrapText="1"/>
    </xf>
    <xf numFmtId="0" fontId="0" fillId="0" borderId="0" xfId="0" applyBorder="1"/>
    <xf numFmtId="0" fontId="4" fillId="0" borderId="4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49" fontId="4" fillId="0" borderId="55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 indent="1"/>
    </xf>
    <xf numFmtId="3" fontId="6" fillId="0" borderId="28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6" fillId="0" borderId="42" xfId="0" applyNumberFormat="1" applyFont="1" applyBorder="1" applyAlignment="1">
      <alignment horizontal="right" vertical="center" wrapText="1"/>
    </xf>
    <xf numFmtId="3" fontId="6" fillId="0" borderId="43" xfId="0" applyNumberFormat="1" applyFont="1" applyBorder="1" applyAlignment="1">
      <alignment horizontal="right" vertical="center" wrapText="1"/>
    </xf>
    <xf numFmtId="3" fontId="6" fillId="0" borderId="25" xfId="0" applyNumberFormat="1" applyFont="1" applyBorder="1" applyAlignment="1">
      <alignment horizontal="right" vertical="center" wrapText="1"/>
    </xf>
    <xf numFmtId="3" fontId="6" fillId="0" borderId="26" xfId="0" applyNumberFormat="1" applyFont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3" fontId="6" fillId="0" borderId="38" xfId="0" applyNumberFormat="1" applyFont="1" applyBorder="1" applyAlignment="1">
      <alignment horizontal="right" vertical="center" wrapText="1"/>
    </xf>
    <xf numFmtId="3" fontId="6" fillId="0" borderId="28" xfId="0" applyNumberFormat="1" applyFont="1" applyBorder="1" applyAlignment="1">
      <alignment horizontal="right" vertical="center" wrapText="1"/>
    </xf>
    <xf numFmtId="0" fontId="6" fillId="0" borderId="60" xfId="0" applyFont="1" applyBorder="1" applyAlignment="1">
      <alignment horizontal="right" vertical="center" wrapText="1"/>
    </xf>
    <xf numFmtId="0" fontId="6" fillId="0" borderId="61" xfId="0" applyFont="1" applyBorder="1" applyAlignment="1">
      <alignment horizontal="right" vertical="center" wrapText="1"/>
    </xf>
    <xf numFmtId="0" fontId="6" fillId="0" borderId="40" xfId="0" applyFont="1" applyBorder="1" applyAlignment="1">
      <alignment horizontal="right" vertical="center" wrapText="1"/>
    </xf>
    <xf numFmtId="0" fontId="6" fillId="0" borderId="41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40" xfId="0" applyFont="1" applyBorder="1" applyAlignment="1">
      <alignment horizontal="right" vertical="center" wrapText="1"/>
    </xf>
    <xf numFmtId="0" fontId="4" fillId="0" borderId="41" xfId="0" applyFont="1" applyBorder="1" applyAlignment="1">
      <alignment horizontal="right" vertical="center" wrapText="1"/>
    </xf>
    <xf numFmtId="3" fontId="4" fillId="0" borderId="40" xfId="0" applyNumberFormat="1" applyFont="1" applyBorder="1" applyAlignment="1">
      <alignment horizontal="center" vertical="center" wrapText="1"/>
    </xf>
    <xf numFmtId="3" fontId="4" fillId="0" borderId="41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3" fontId="4" fillId="0" borderId="24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6" fillId="0" borderId="33" xfId="0" applyFont="1" applyBorder="1" applyAlignment="1">
      <alignment horizontal="right" vertical="center" wrapText="1"/>
    </xf>
    <xf numFmtId="0" fontId="6" fillId="0" borderId="35" xfId="0" applyFont="1" applyBorder="1" applyAlignment="1">
      <alignment horizontal="right" vertical="center" wrapText="1"/>
    </xf>
    <xf numFmtId="0" fontId="7" fillId="0" borderId="33" xfId="0" applyFont="1" applyBorder="1" applyAlignment="1">
      <alignment horizontal="right" vertical="center" wrapText="1"/>
    </xf>
    <xf numFmtId="0" fontId="7" fillId="0" borderId="35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8" fillId="0" borderId="33" xfId="0" applyFont="1" applyBorder="1" applyAlignment="1">
      <alignment horizontal="right" vertical="center" wrapText="1"/>
    </xf>
    <xf numFmtId="0" fontId="8" fillId="0" borderId="35" xfId="0" applyFont="1" applyBorder="1" applyAlignment="1">
      <alignment horizontal="right" vertical="center" wrapText="1"/>
    </xf>
    <xf numFmtId="3" fontId="6" fillId="0" borderId="36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2" fillId="0" borderId="23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48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</cellXfs>
  <cellStyles count="2">
    <cellStyle name="Normal 300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3"/>
  <sheetViews>
    <sheetView topLeftCell="A40" workbookViewId="0">
      <selection activeCell="D48" sqref="D48:E48"/>
    </sheetView>
  </sheetViews>
  <sheetFormatPr defaultRowHeight="15" x14ac:dyDescent="0.25"/>
  <cols>
    <col min="1" max="1" width="44.140625" customWidth="1"/>
    <col min="2" max="2" width="0.28515625" customWidth="1"/>
    <col min="4" max="4" width="12.140625" customWidth="1"/>
    <col min="5" max="5" width="11" customWidth="1"/>
    <col min="6" max="6" width="24.28515625" customWidth="1"/>
  </cols>
  <sheetData>
    <row r="2" spans="1:6" x14ac:dyDescent="0.25">
      <c r="A2" s="8" t="s">
        <v>121</v>
      </c>
      <c r="B2" s="8"/>
      <c r="C2" s="8"/>
      <c r="D2" s="8"/>
      <c r="E2" s="8"/>
      <c r="F2" s="8"/>
    </row>
    <row r="4" spans="1:6" x14ac:dyDescent="0.25">
      <c r="A4" t="s">
        <v>114</v>
      </c>
    </row>
    <row r="5" spans="1:6" x14ac:dyDescent="0.25">
      <c r="A5" t="s">
        <v>107</v>
      </c>
    </row>
    <row r="6" spans="1:6" x14ac:dyDescent="0.25">
      <c r="A6" t="s">
        <v>108</v>
      </c>
    </row>
    <row r="7" spans="1:6" ht="15.75" thickBot="1" x14ac:dyDescent="0.3">
      <c r="C7" s="134"/>
      <c r="D7" s="134"/>
    </row>
    <row r="8" spans="1:6" ht="36" customHeight="1" thickBot="1" x14ac:dyDescent="0.3">
      <c r="A8" s="181" t="s">
        <v>0</v>
      </c>
      <c r="B8" s="182"/>
      <c r="C8" s="135" t="s">
        <v>1</v>
      </c>
      <c r="D8" s="187" t="s">
        <v>125</v>
      </c>
      <c r="E8" s="188" t="s">
        <v>112</v>
      </c>
      <c r="F8" s="40" t="s">
        <v>2</v>
      </c>
    </row>
    <row r="9" spans="1:6" ht="15.75" thickBot="1" x14ac:dyDescent="0.3">
      <c r="A9" s="83" t="s">
        <v>3</v>
      </c>
      <c r="B9" s="154"/>
      <c r="C9" s="155"/>
      <c r="D9" s="185"/>
      <c r="E9" s="186"/>
      <c r="F9" s="88"/>
    </row>
    <row r="10" spans="1:6" x14ac:dyDescent="0.25">
      <c r="A10" s="25" t="s">
        <v>4</v>
      </c>
      <c r="B10" s="178"/>
      <c r="C10" s="178"/>
      <c r="D10" s="184"/>
      <c r="E10" s="184"/>
      <c r="F10" s="26"/>
    </row>
    <row r="11" spans="1:6" ht="22.5" customHeight="1" x14ac:dyDescent="0.25">
      <c r="A11" s="71" t="s">
        <v>5</v>
      </c>
      <c r="B11" s="174"/>
      <c r="C11" s="174"/>
      <c r="D11" s="183">
        <v>124084279</v>
      </c>
      <c r="E11" s="183"/>
      <c r="F11" s="72">
        <v>117621250</v>
      </c>
    </row>
    <row r="12" spans="1:6" x14ac:dyDescent="0.25">
      <c r="A12" s="71" t="s">
        <v>6</v>
      </c>
      <c r="B12" s="174"/>
      <c r="C12" s="174"/>
      <c r="D12" s="183">
        <v>1737540</v>
      </c>
      <c r="E12" s="183"/>
      <c r="F12" s="72">
        <v>2113830</v>
      </c>
    </row>
    <row r="13" spans="1:6" x14ac:dyDescent="0.25">
      <c r="A13" s="71" t="s">
        <v>7</v>
      </c>
      <c r="B13" s="174"/>
      <c r="C13" s="174"/>
      <c r="D13" s="183">
        <v>439756</v>
      </c>
      <c r="E13" s="183"/>
      <c r="F13" s="72">
        <v>439756</v>
      </c>
    </row>
    <row r="14" spans="1:6" ht="22.5" x14ac:dyDescent="0.25">
      <c r="A14" s="71" t="s">
        <v>132</v>
      </c>
      <c r="B14" s="141"/>
      <c r="C14" s="141"/>
      <c r="D14" s="204">
        <v>3815674</v>
      </c>
      <c r="E14" s="205"/>
      <c r="F14" s="140"/>
    </row>
    <row r="15" spans="1:6" x14ac:dyDescent="0.25">
      <c r="A15" s="71" t="s">
        <v>8</v>
      </c>
      <c r="B15" s="174"/>
      <c r="C15" s="174"/>
      <c r="D15" s="183">
        <v>5359389</v>
      </c>
      <c r="E15" s="183"/>
      <c r="F15" s="72">
        <v>7642528</v>
      </c>
    </row>
    <row r="16" spans="1:6" x14ac:dyDescent="0.25">
      <c r="A16" s="71" t="s">
        <v>9</v>
      </c>
      <c r="B16" s="174"/>
      <c r="C16" s="174"/>
      <c r="D16" s="183">
        <v>3979503</v>
      </c>
      <c r="E16" s="183"/>
      <c r="F16" s="72">
        <v>4791111</v>
      </c>
    </row>
    <row r="17" spans="1:6" ht="15.75" thickBot="1" x14ac:dyDescent="0.3">
      <c r="A17" s="29"/>
      <c r="B17" s="177"/>
      <c r="C17" s="177"/>
      <c r="D17" s="193"/>
      <c r="E17" s="193"/>
      <c r="F17" s="30"/>
    </row>
    <row r="18" spans="1:6" ht="15" customHeight="1" x14ac:dyDescent="0.25">
      <c r="A18" s="25" t="s">
        <v>10</v>
      </c>
      <c r="B18" s="148"/>
      <c r="C18" s="149"/>
      <c r="D18" s="191">
        <f>SUM(D11:E17)</f>
        <v>139416141</v>
      </c>
      <c r="E18" s="192"/>
      <c r="F18" s="31">
        <f>SUM(F11:F17)</f>
        <v>132608475</v>
      </c>
    </row>
    <row r="19" spans="1:6" ht="15.75" thickBot="1" x14ac:dyDescent="0.3">
      <c r="A19" s="32"/>
      <c r="B19" s="179"/>
      <c r="C19" s="180"/>
      <c r="D19" s="202"/>
      <c r="E19" s="203"/>
      <c r="F19" s="33"/>
    </row>
    <row r="20" spans="1:6" x14ac:dyDescent="0.25">
      <c r="A20" s="25" t="s">
        <v>11</v>
      </c>
      <c r="B20" s="178"/>
      <c r="C20" s="178"/>
      <c r="D20" s="201"/>
      <c r="E20" s="201"/>
      <c r="F20" s="35"/>
    </row>
    <row r="21" spans="1:6" x14ac:dyDescent="0.25">
      <c r="A21" s="71" t="s">
        <v>12</v>
      </c>
      <c r="B21" s="174"/>
      <c r="C21" s="174"/>
      <c r="D21" s="183">
        <v>5585874</v>
      </c>
      <c r="E21" s="183"/>
      <c r="F21" s="72">
        <v>3782233</v>
      </c>
    </row>
    <row r="22" spans="1:6" x14ac:dyDescent="0.25">
      <c r="A22" s="71" t="s">
        <v>13</v>
      </c>
      <c r="B22" s="174"/>
      <c r="C22" s="174"/>
      <c r="D22" s="183">
        <v>25068887</v>
      </c>
      <c r="E22" s="183"/>
      <c r="F22" s="72">
        <v>16847459</v>
      </c>
    </row>
    <row r="23" spans="1:6" ht="15" customHeight="1" x14ac:dyDescent="0.25">
      <c r="A23" s="71" t="s">
        <v>8</v>
      </c>
      <c r="B23" s="174"/>
      <c r="C23" s="174"/>
      <c r="D23" s="183">
        <v>128409480</v>
      </c>
      <c r="E23" s="183"/>
      <c r="F23" s="72">
        <v>163411810</v>
      </c>
    </row>
    <row r="24" spans="1:6" x14ac:dyDescent="0.25">
      <c r="A24" s="71" t="s">
        <v>14</v>
      </c>
      <c r="B24" s="174"/>
      <c r="C24" s="174"/>
      <c r="D24" s="183">
        <v>246034</v>
      </c>
      <c r="E24" s="183"/>
      <c r="F24" s="72">
        <v>46163</v>
      </c>
    </row>
    <row r="25" spans="1:6" x14ac:dyDescent="0.25">
      <c r="A25" s="71" t="s">
        <v>15</v>
      </c>
      <c r="B25" s="174"/>
      <c r="C25" s="174"/>
      <c r="D25" s="183">
        <v>5855106</v>
      </c>
      <c r="E25" s="183"/>
      <c r="F25" s="72">
        <v>17968173</v>
      </c>
    </row>
    <row r="26" spans="1:6" ht="15.75" thickBot="1" x14ac:dyDescent="0.3">
      <c r="A26" s="29"/>
      <c r="B26" s="177"/>
      <c r="C26" s="177"/>
      <c r="D26" s="193"/>
      <c r="E26" s="193"/>
      <c r="F26" s="30"/>
    </row>
    <row r="27" spans="1:6" ht="15" customHeight="1" x14ac:dyDescent="0.25">
      <c r="A27" s="25" t="s">
        <v>16</v>
      </c>
      <c r="B27" s="148"/>
      <c r="C27" s="149"/>
      <c r="D27" s="191">
        <f>SUM(D21:E26)</f>
        <v>165165381</v>
      </c>
      <c r="E27" s="192"/>
      <c r="F27" s="31">
        <f>SUM(F21:F26)</f>
        <v>202055838</v>
      </c>
    </row>
    <row r="28" spans="1:6" ht="15.75" thickBot="1" x14ac:dyDescent="0.3">
      <c r="A28" s="32"/>
      <c r="B28" s="144"/>
      <c r="C28" s="145"/>
      <c r="D28" s="171"/>
      <c r="E28" s="172"/>
      <c r="F28" s="33"/>
    </row>
    <row r="29" spans="1:6" ht="15" customHeight="1" x14ac:dyDescent="0.25">
      <c r="A29" s="25" t="s">
        <v>17</v>
      </c>
      <c r="B29" s="142"/>
      <c r="C29" s="143"/>
      <c r="D29" s="189">
        <f>D18+D27</f>
        <v>304581522</v>
      </c>
      <c r="E29" s="190"/>
      <c r="F29" s="31">
        <f>F18+F27</f>
        <v>334664313</v>
      </c>
    </row>
    <row r="30" spans="1:6" ht="15.75" thickBot="1" x14ac:dyDescent="0.3">
      <c r="A30" s="92"/>
      <c r="B30" s="175"/>
      <c r="C30" s="176"/>
      <c r="D30" s="195"/>
      <c r="E30" s="196"/>
      <c r="F30" s="136"/>
    </row>
    <row r="31" spans="1:6" x14ac:dyDescent="0.25">
      <c r="A31" s="36" t="s">
        <v>18</v>
      </c>
      <c r="B31" s="173"/>
      <c r="C31" s="173"/>
      <c r="D31" s="194"/>
      <c r="E31" s="194"/>
      <c r="F31" s="137"/>
    </row>
    <row r="32" spans="1:6" x14ac:dyDescent="0.25">
      <c r="A32" s="71" t="s">
        <v>19</v>
      </c>
      <c r="B32" s="174"/>
      <c r="C32" s="174"/>
      <c r="D32" s="183">
        <v>9540291</v>
      </c>
      <c r="E32" s="183"/>
      <c r="F32" s="51">
        <v>9540291</v>
      </c>
    </row>
    <row r="33" spans="1:6" x14ac:dyDescent="0.25">
      <c r="A33" s="71" t="s">
        <v>20</v>
      </c>
      <c r="B33" s="174"/>
      <c r="C33" s="174"/>
      <c r="D33" s="183">
        <v>188565</v>
      </c>
      <c r="E33" s="183"/>
      <c r="F33" s="51">
        <v>188565</v>
      </c>
    </row>
    <row r="34" spans="1:6" x14ac:dyDescent="0.25">
      <c r="A34" s="71" t="s">
        <v>21</v>
      </c>
      <c r="B34" s="174"/>
      <c r="C34" s="174"/>
      <c r="D34" s="183">
        <v>955713</v>
      </c>
      <c r="E34" s="183"/>
      <c r="F34" s="51">
        <v>1073703</v>
      </c>
    </row>
    <row r="35" spans="1:6" x14ac:dyDescent="0.25">
      <c r="A35" s="71" t="s">
        <v>22</v>
      </c>
      <c r="B35" s="174"/>
      <c r="C35" s="174"/>
      <c r="D35" s="183">
        <v>106726153</v>
      </c>
      <c r="E35" s="183"/>
      <c r="F35" s="51">
        <v>81001008</v>
      </c>
    </row>
    <row r="36" spans="1:6" ht="15.75" thickBot="1" x14ac:dyDescent="0.3">
      <c r="A36" s="29"/>
      <c r="B36" s="177"/>
      <c r="C36" s="177"/>
      <c r="D36" s="193"/>
      <c r="E36" s="193"/>
      <c r="F36" s="97"/>
    </row>
    <row r="37" spans="1:6" x14ac:dyDescent="0.25">
      <c r="A37" s="25" t="s">
        <v>23</v>
      </c>
      <c r="B37" s="148"/>
      <c r="C37" s="149"/>
      <c r="D37" s="191">
        <f>SUM(D32:E36)</f>
        <v>117410722</v>
      </c>
      <c r="E37" s="192"/>
      <c r="F37" s="31">
        <f>SUM(F32:F36)</f>
        <v>91803567</v>
      </c>
    </row>
    <row r="38" spans="1:6" ht="15.75" thickBot="1" x14ac:dyDescent="0.3">
      <c r="A38" s="32"/>
      <c r="B38" s="144"/>
      <c r="C38" s="145"/>
      <c r="D38" s="171"/>
      <c r="E38" s="172"/>
      <c r="F38" s="33"/>
    </row>
    <row r="39" spans="1:6" ht="15.75" thickBot="1" x14ac:dyDescent="0.3">
      <c r="A39" s="83" t="s">
        <v>24</v>
      </c>
      <c r="B39" s="154"/>
      <c r="C39" s="155"/>
      <c r="D39" s="169"/>
      <c r="E39" s="170"/>
      <c r="F39" s="84"/>
    </row>
    <row r="40" spans="1:6" x14ac:dyDescent="0.25">
      <c r="A40" s="25" t="s">
        <v>25</v>
      </c>
      <c r="B40" s="148"/>
      <c r="C40" s="149"/>
      <c r="D40" s="167"/>
      <c r="E40" s="168"/>
      <c r="F40" s="35"/>
    </row>
    <row r="41" spans="1:6" x14ac:dyDescent="0.25">
      <c r="A41" s="71" t="s">
        <v>26</v>
      </c>
      <c r="B41" s="146"/>
      <c r="C41" s="147"/>
      <c r="D41" s="165">
        <v>107156876</v>
      </c>
      <c r="E41" s="166"/>
      <c r="F41" s="72">
        <v>162315362</v>
      </c>
    </row>
    <row r="42" spans="1:6" x14ac:dyDescent="0.25">
      <c r="A42" s="71" t="s">
        <v>27</v>
      </c>
      <c r="B42" s="146"/>
      <c r="C42" s="147"/>
      <c r="D42" s="165">
        <v>1668199</v>
      </c>
      <c r="E42" s="166"/>
      <c r="F42" s="72">
        <v>2024314</v>
      </c>
    </row>
    <row r="43" spans="1:6" x14ac:dyDescent="0.25">
      <c r="A43" s="71" t="s">
        <v>28</v>
      </c>
      <c r="B43" s="146"/>
      <c r="C43" s="147"/>
      <c r="D43" s="165">
        <v>26541131</v>
      </c>
      <c r="E43" s="166"/>
      <c r="F43" s="72">
        <v>23295741</v>
      </c>
    </row>
    <row r="44" spans="1:6" x14ac:dyDescent="0.25">
      <c r="A44" s="71" t="s">
        <v>29</v>
      </c>
      <c r="B44" s="146"/>
      <c r="C44" s="147"/>
      <c r="D44" s="165">
        <v>560327</v>
      </c>
      <c r="E44" s="166"/>
      <c r="F44" s="72">
        <v>235016</v>
      </c>
    </row>
    <row r="45" spans="1:6" x14ac:dyDescent="0.25">
      <c r="A45" s="85" t="s">
        <v>30</v>
      </c>
      <c r="B45" s="156"/>
      <c r="C45" s="157"/>
      <c r="D45" s="160">
        <v>1098234</v>
      </c>
      <c r="E45" s="161"/>
      <c r="F45" s="161">
        <v>1030795</v>
      </c>
    </row>
    <row r="46" spans="1:6" x14ac:dyDescent="0.25">
      <c r="A46" s="86" t="s">
        <v>31</v>
      </c>
      <c r="B46" s="158"/>
      <c r="C46" s="159"/>
      <c r="D46" s="162"/>
      <c r="E46" s="163"/>
      <c r="F46" s="164"/>
    </row>
    <row r="47" spans="1:6" ht="15" customHeight="1" x14ac:dyDescent="0.25">
      <c r="A47" s="71" t="s">
        <v>32</v>
      </c>
      <c r="B47" s="146"/>
      <c r="C47" s="147"/>
      <c r="D47" s="165">
        <v>749871</v>
      </c>
      <c r="E47" s="166"/>
      <c r="F47" s="72">
        <v>749871</v>
      </c>
    </row>
    <row r="48" spans="1:6" x14ac:dyDescent="0.25">
      <c r="A48" s="71" t="s">
        <v>33</v>
      </c>
      <c r="B48" s="146"/>
      <c r="C48" s="147"/>
      <c r="D48" s="165">
        <v>61094</v>
      </c>
      <c r="E48" s="166"/>
      <c r="F48" s="72">
        <v>63529</v>
      </c>
    </row>
    <row r="49" spans="1:6" x14ac:dyDescent="0.25">
      <c r="A49" s="71" t="s">
        <v>34</v>
      </c>
      <c r="B49" s="146"/>
      <c r="C49" s="147"/>
      <c r="D49" s="165">
        <v>10866493</v>
      </c>
      <c r="E49" s="166"/>
      <c r="F49" s="72">
        <v>11219044</v>
      </c>
    </row>
    <row r="50" spans="1:6" ht="15.75" thickBot="1" x14ac:dyDescent="0.3">
      <c r="A50" s="29"/>
      <c r="B50" s="144"/>
      <c r="C50" s="145"/>
      <c r="D50" s="197"/>
      <c r="E50" s="198"/>
      <c r="F50" s="30"/>
    </row>
    <row r="51" spans="1:6" x14ac:dyDescent="0.25">
      <c r="A51" s="25" t="s">
        <v>35</v>
      </c>
      <c r="B51" s="142"/>
      <c r="C51" s="143"/>
      <c r="D51" s="189">
        <f>SUM(D41:E50)</f>
        <v>148702225</v>
      </c>
      <c r="E51" s="190"/>
      <c r="F51" s="31">
        <f>SUM(F41:F50)</f>
        <v>200933672</v>
      </c>
    </row>
    <row r="52" spans="1:6" ht="15.75" thickBot="1" x14ac:dyDescent="0.3">
      <c r="A52" s="32"/>
      <c r="B52" s="144"/>
      <c r="C52" s="145"/>
      <c r="D52" s="171"/>
      <c r="E52" s="172"/>
      <c r="F52" s="33"/>
    </row>
    <row r="53" spans="1:6" x14ac:dyDescent="0.25">
      <c r="A53" s="25" t="s">
        <v>36</v>
      </c>
      <c r="B53" s="148"/>
      <c r="C53" s="149"/>
      <c r="D53" s="167"/>
      <c r="E53" s="168"/>
      <c r="F53" s="35"/>
    </row>
    <row r="54" spans="1:6" x14ac:dyDescent="0.25">
      <c r="A54" s="71" t="s">
        <v>26</v>
      </c>
      <c r="B54" s="146"/>
      <c r="C54" s="147"/>
      <c r="D54" s="165">
        <v>11596384</v>
      </c>
      <c r="E54" s="166"/>
      <c r="F54" s="72">
        <v>5183103</v>
      </c>
    </row>
    <row r="55" spans="1:6" x14ac:dyDescent="0.25">
      <c r="A55" s="71" t="s">
        <v>27</v>
      </c>
      <c r="B55" s="146"/>
      <c r="C55" s="147"/>
      <c r="D55" s="165">
        <v>1440236</v>
      </c>
      <c r="E55" s="166"/>
      <c r="F55" s="72">
        <v>718250</v>
      </c>
    </row>
    <row r="56" spans="1:6" x14ac:dyDescent="0.25">
      <c r="A56" s="71" t="s">
        <v>28</v>
      </c>
      <c r="B56" s="146"/>
      <c r="C56" s="147"/>
      <c r="D56" s="165">
        <v>3306936</v>
      </c>
      <c r="E56" s="166"/>
      <c r="F56" s="72">
        <v>2432720</v>
      </c>
    </row>
    <row r="57" spans="1:6" x14ac:dyDescent="0.25">
      <c r="A57" s="71" t="s">
        <v>37</v>
      </c>
      <c r="B57" s="146"/>
      <c r="C57" s="147"/>
      <c r="D57" s="165">
        <v>82729</v>
      </c>
      <c r="E57" s="166"/>
      <c r="F57" s="72">
        <v>433849</v>
      </c>
    </row>
    <row r="58" spans="1:6" x14ac:dyDescent="0.25">
      <c r="A58" s="71" t="s">
        <v>29</v>
      </c>
      <c r="B58" s="146"/>
      <c r="C58" s="147"/>
      <c r="D58" s="165">
        <v>21952642</v>
      </c>
      <c r="E58" s="166"/>
      <c r="F58" s="72">
        <v>33037516</v>
      </c>
    </row>
    <row r="59" spans="1:6" x14ac:dyDescent="0.25">
      <c r="A59" s="71" t="s">
        <v>32</v>
      </c>
      <c r="B59" s="146"/>
      <c r="C59" s="147"/>
      <c r="D59" s="165">
        <v>14787</v>
      </c>
      <c r="E59" s="166"/>
      <c r="F59" s="72">
        <v>36343</v>
      </c>
    </row>
    <row r="60" spans="1:6" x14ac:dyDescent="0.25">
      <c r="A60" s="71" t="s">
        <v>38</v>
      </c>
      <c r="B60" s="150"/>
      <c r="C60" s="151"/>
      <c r="D60" s="165">
        <v>74861</v>
      </c>
      <c r="E60" s="166"/>
      <c r="F60" s="72">
        <v>85293</v>
      </c>
    </row>
    <row r="61" spans="1:6" ht="15.75" thickBot="1" x14ac:dyDescent="0.3">
      <c r="A61" s="29"/>
      <c r="B61" s="144"/>
      <c r="C61" s="145"/>
      <c r="D61" s="199"/>
      <c r="E61" s="200"/>
      <c r="F61" s="30"/>
    </row>
    <row r="62" spans="1:6" x14ac:dyDescent="0.25">
      <c r="A62" s="36" t="s">
        <v>39</v>
      </c>
      <c r="B62" s="142"/>
      <c r="C62" s="143"/>
      <c r="D62" s="189">
        <f>SUM(D54:E61)</f>
        <v>38468575</v>
      </c>
      <c r="E62" s="190"/>
      <c r="F62" s="37">
        <f>SUM(F54:F61)</f>
        <v>41927074</v>
      </c>
    </row>
    <row r="63" spans="1:6" ht="15.75" thickBot="1" x14ac:dyDescent="0.3">
      <c r="A63" s="32"/>
      <c r="B63" s="144"/>
      <c r="C63" s="145"/>
      <c r="D63" s="171"/>
      <c r="E63" s="172"/>
      <c r="F63" s="33"/>
    </row>
    <row r="64" spans="1:6" x14ac:dyDescent="0.25">
      <c r="A64" s="25" t="s">
        <v>40</v>
      </c>
      <c r="B64" s="142"/>
      <c r="C64" s="143"/>
      <c r="D64" s="189">
        <f>D51+D62</f>
        <v>187170800</v>
      </c>
      <c r="E64" s="190"/>
      <c r="F64" s="31">
        <f>F51+F62</f>
        <v>242860746</v>
      </c>
    </row>
    <row r="65" spans="1:6" ht="15.75" thickBot="1" x14ac:dyDescent="0.3">
      <c r="A65" s="32"/>
      <c r="B65" s="144"/>
      <c r="C65" s="145"/>
      <c r="D65" s="171"/>
      <c r="E65" s="172"/>
      <c r="F65" s="33"/>
    </row>
    <row r="66" spans="1:6" x14ac:dyDescent="0.25">
      <c r="A66" s="25" t="s">
        <v>41</v>
      </c>
      <c r="B66" s="152"/>
      <c r="C66" s="153"/>
      <c r="D66" s="189">
        <f>D64+D37</f>
        <v>304581522</v>
      </c>
      <c r="E66" s="190"/>
      <c r="F66" s="31">
        <f>F64+F37</f>
        <v>334664313</v>
      </c>
    </row>
    <row r="67" spans="1:6" ht="15.75" thickBot="1" x14ac:dyDescent="0.3">
      <c r="A67" s="32"/>
      <c r="B67" s="144"/>
      <c r="C67" s="145"/>
      <c r="D67" s="171"/>
      <c r="E67" s="172"/>
      <c r="F67" s="33"/>
    </row>
    <row r="68" spans="1:6" x14ac:dyDescent="0.25">
      <c r="A68" s="2"/>
      <c r="B68" s="2"/>
      <c r="C68" s="2"/>
      <c r="D68" s="2"/>
      <c r="E68" s="2"/>
      <c r="F68" s="2"/>
    </row>
    <row r="69" spans="1:6" x14ac:dyDescent="0.25">
      <c r="A69" s="3" t="s">
        <v>122</v>
      </c>
    </row>
    <row r="70" spans="1:6" x14ac:dyDescent="0.25">
      <c r="A70" s="4"/>
    </row>
    <row r="71" spans="1:6" x14ac:dyDescent="0.25">
      <c r="A71" s="4" t="s">
        <v>42</v>
      </c>
      <c r="D71" s="4" t="s">
        <v>43</v>
      </c>
    </row>
    <row r="72" spans="1:6" x14ac:dyDescent="0.25">
      <c r="A72" s="4" t="s">
        <v>118</v>
      </c>
      <c r="D72" s="4" t="s">
        <v>115</v>
      </c>
    </row>
    <row r="73" spans="1:6" x14ac:dyDescent="0.25">
      <c r="A73" s="4" t="s">
        <v>44</v>
      </c>
      <c r="D73" s="4" t="s">
        <v>45</v>
      </c>
    </row>
  </sheetData>
  <mergeCells count="118">
    <mergeCell ref="D20:E20"/>
    <mergeCell ref="D19:E19"/>
    <mergeCell ref="D18:E18"/>
    <mergeCell ref="D17:E17"/>
    <mergeCell ref="D16:E16"/>
    <mergeCell ref="D15:E15"/>
    <mergeCell ref="D13:E13"/>
    <mergeCell ref="D12:E12"/>
    <mergeCell ref="D29:E29"/>
    <mergeCell ref="D28:E28"/>
    <mergeCell ref="D27:E27"/>
    <mergeCell ref="D26:E26"/>
    <mergeCell ref="D25:E25"/>
    <mergeCell ref="D24:E24"/>
    <mergeCell ref="D23:E23"/>
    <mergeCell ref="D22:E22"/>
    <mergeCell ref="D21:E21"/>
    <mergeCell ref="D14:E14"/>
    <mergeCell ref="D67:E67"/>
    <mergeCell ref="D66:E66"/>
    <mergeCell ref="D65:E65"/>
    <mergeCell ref="D64:E64"/>
    <mergeCell ref="D63:E63"/>
    <mergeCell ref="D62:E62"/>
    <mergeCell ref="D61:E61"/>
    <mergeCell ref="D60:E60"/>
    <mergeCell ref="D59:E59"/>
    <mergeCell ref="D11:E11"/>
    <mergeCell ref="D10:E10"/>
    <mergeCell ref="D9:E9"/>
    <mergeCell ref="D8:E8"/>
    <mergeCell ref="D58:E58"/>
    <mergeCell ref="D57:E57"/>
    <mergeCell ref="D56:E56"/>
    <mergeCell ref="D55:E55"/>
    <mergeCell ref="D54:E54"/>
    <mergeCell ref="D53:E53"/>
    <mergeCell ref="D52:E52"/>
    <mergeCell ref="D51:E51"/>
    <mergeCell ref="D37:E37"/>
    <mergeCell ref="D36:E36"/>
    <mergeCell ref="D35:E35"/>
    <mergeCell ref="D34:E34"/>
    <mergeCell ref="D33:E33"/>
    <mergeCell ref="D32:E32"/>
    <mergeCell ref="D31:E31"/>
    <mergeCell ref="D30:E30"/>
    <mergeCell ref="D50:E50"/>
    <mergeCell ref="D49:E49"/>
    <mergeCell ref="D48:E48"/>
    <mergeCell ref="D42:E42"/>
    <mergeCell ref="B11:C11"/>
    <mergeCell ref="B12:C12"/>
    <mergeCell ref="B9:C9"/>
    <mergeCell ref="B10:C10"/>
    <mergeCell ref="A8:B8"/>
    <mergeCell ref="B18:C18"/>
    <mergeCell ref="B16:C16"/>
    <mergeCell ref="B17:C17"/>
    <mergeCell ref="B13:C13"/>
    <mergeCell ref="B15:C15"/>
    <mergeCell ref="B22:C22"/>
    <mergeCell ref="B23:C23"/>
    <mergeCell ref="B20:C20"/>
    <mergeCell ref="B21:C21"/>
    <mergeCell ref="B19:C19"/>
    <mergeCell ref="B27:C27"/>
    <mergeCell ref="B28:C28"/>
    <mergeCell ref="B26:C26"/>
    <mergeCell ref="B24:C24"/>
    <mergeCell ref="B25:C25"/>
    <mergeCell ref="B31:C31"/>
    <mergeCell ref="B32:C32"/>
    <mergeCell ref="B30:C30"/>
    <mergeCell ref="B29:C29"/>
    <mergeCell ref="B37:C37"/>
    <mergeCell ref="B35:C35"/>
    <mergeCell ref="B36:C36"/>
    <mergeCell ref="B33:C33"/>
    <mergeCell ref="B34:C34"/>
    <mergeCell ref="B42:C42"/>
    <mergeCell ref="B39:C39"/>
    <mergeCell ref="B40:C40"/>
    <mergeCell ref="B38:C38"/>
    <mergeCell ref="B45:C46"/>
    <mergeCell ref="D45:E46"/>
    <mergeCell ref="F45:F46"/>
    <mergeCell ref="B47:C47"/>
    <mergeCell ref="D47:E47"/>
    <mergeCell ref="B43:C43"/>
    <mergeCell ref="D43:E43"/>
    <mergeCell ref="B44:C44"/>
    <mergeCell ref="D44:E44"/>
    <mergeCell ref="B41:C41"/>
    <mergeCell ref="D41:E41"/>
    <mergeCell ref="D40:E40"/>
    <mergeCell ref="D39:E39"/>
    <mergeCell ref="D38:E38"/>
    <mergeCell ref="B62:C62"/>
    <mergeCell ref="B60:C60"/>
    <mergeCell ref="B61:C61"/>
    <mergeCell ref="B58:C58"/>
    <mergeCell ref="B59:C59"/>
    <mergeCell ref="B67:C67"/>
    <mergeCell ref="B66:C66"/>
    <mergeCell ref="B64:C64"/>
    <mergeCell ref="B65:C65"/>
    <mergeCell ref="B63:C63"/>
    <mergeCell ref="B51:C51"/>
    <mergeCell ref="B52:C52"/>
    <mergeCell ref="B50:C50"/>
    <mergeCell ref="B48:C48"/>
    <mergeCell ref="B49:C49"/>
    <mergeCell ref="B56:C56"/>
    <mergeCell ref="B57:C57"/>
    <mergeCell ref="B54:C54"/>
    <mergeCell ref="B55:C55"/>
    <mergeCell ref="B53:C53"/>
  </mergeCells>
  <pageMargins left="1.2204724409448819" right="0.19685039370078741" top="0.15748031496062992" bottom="0.19685039370078741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49"/>
  <sheetViews>
    <sheetView topLeftCell="A19" workbookViewId="0">
      <selection activeCell="C42" sqref="C42"/>
    </sheetView>
  </sheetViews>
  <sheetFormatPr defaultRowHeight="15" x14ac:dyDescent="0.25"/>
  <cols>
    <col min="1" max="1" width="40" customWidth="1"/>
    <col min="3" max="3" width="19.85546875" customWidth="1"/>
    <col min="4" max="4" width="21.5703125" customWidth="1"/>
  </cols>
  <sheetData>
    <row r="3" spans="1:4" x14ac:dyDescent="0.25">
      <c r="A3" s="8" t="s">
        <v>120</v>
      </c>
    </row>
    <row r="4" spans="1:4" x14ac:dyDescent="0.25">
      <c r="A4" s="8" t="s">
        <v>123</v>
      </c>
    </row>
    <row r="6" spans="1:4" x14ac:dyDescent="0.25">
      <c r="A6" t="s">
        <v>113</v>
      </c>
    </row>
    <row r="7" spans="1:4" ht="15.75" thickBot="1" x14ac:dyDescent="0.3"/>
    <row r="8" spans="1:4" ht="22.5" x14ac:dyDescent="0.25">
      <c r="A8" s="206" t="s">
        <v>0</v>
      </c>
      <c r="B8" s="208" t="s">
        <v>1</v>
      </c>
      <c r="C8" s="50" t="s">
        <v>124</v>
      </c>
      <c r="D8" s="139" t="s">
        <v>124</v>
      </c>
    </row>
    <row r="9" spans="1:4" x14ac:dyDescent="0.25">
      <c r="A9" s="207"/>
      <c r="B9" s="209"/>
      <c r="C9" s="39" t="s">
        <v>125</v>
      </c>
      <c r="D9" s="41" t="s">
        <v>126</v>
      </c>
    </row>
    <row r="10" spans="1:4" x14ac:dyDescent="0.25">
      <c r="A10" s="63" t="s">
        <v>46</v>
      </c>
      <c r="B10" s="14"/>
      <c r="C10" s="87">
        <v>112197085</v>
      </c>
      <c r="D10" s="51">
        <v>89835896</v>
      </c>
    </row>
    <row r="11" spans="1:4" x14ac:dyDescent="0.25">
      <c r="A11" s="55" t="s">
        <v>47</v>
      </c>
      <c r="B11" s="14"/>
      <c r="C11" s="18">
        <v>-51329015</v>
      </c>
      <c r="D11" s="52">
        <v>-40851203</v>
      </c>
    </row>
    <row r="12" spans="1:4" ht="15.75" thickBot="1" x14ac:dyDescent="0.3">
      <c r="A12" s="44"/>
      <c r="B12" s="14"/>
      <c r="C12" s="19"/>
      <c r="D12" s="53"/>
    </row>
    <row r="13" spans="1:4" x14ac:dyDescent="0.25">
      <c r="A13" s="25" t="s">
        <v>48</v>
      </c>
      <c r="B13" s="14"/>
      <c r="C13" s="20">
        <f>C10+C11</f>
        <v>60868070</v>
      </c>
      <c r="D13" s="54">
        <f>D10+D11</f>
        <v>48984693</v>
      </c>
    </row>
    <row r="14" spans="1:4" ht="15.75" thickBot="1" x14ac:dyDescent="0.3">
      <c r="A14" s="42"/>
      <c r="B14" s="14"/>
      <c r="C14" s="19"/>
      <c r="D14" s="53"/>
    </row>
    <row r="15" spans="1:4" ht="15.75" thickTop="1" x14ac:dyDescent="0.25">
      <c r="A15" s="55" t="s">
        <v>49</v>
      </c>
      <c r="B15" s="14"/>
      <c r="C15" s="87">
        <v>3070568</v>
      </c>
      <c r="D15" s="51">
        <v>3908429</v>
      </c>
    </row>
    <row r="16" spans="1:4" x14ac:dyDescent="0.25">
      <c r="A16" s="55" t="s">
        <v>50</v>
      </c>
      <c r="B16" s="14"/>
      <c r="C16" s="18">
        <v>-1404701</v>
      </c>
      <c r="D16" s="52">
        <v>-2617031</v>
      </c>
    </row>
    <row r="17" spans="1:4" x14ac:dyDescent="0.25">
      <c r="A17" s="55" t="s">
        <v>51</v>
      </c>
      <c r="B17" s="14"/>
      <c r="C17" s="18">
        <v>-2144888</v>
      </c>
      <c r="D17" s="52">
        <v>-138510</v>
      </c>
    </row>
    <row r="18" spans="1:4" x14ac:dyDescent="0.25">
      <c r="A18" s="55" t="s">
        <v>52</v>
      </c>
      <c r="B18" s="14"/>
      <c r="C18" s="18">
        <v>-13562353</v>
      </c>
      <c r="D18" s="52">
        <v>-10156425</v>
      </c>
    </row>
    <row r="19" spans="1:4" ht="15.75" thickBot="1" x14ac:dyDescent="0.3">
      <c r="A19" s="44"/>
      <c r="B19" s="14"/>
      <c r="C19" s="21"/>
      <c r="D19" s="56"/>
    </row>
    <row r="20" spans="1:4" x14ac:dyDescent="0.25">
      <c r="A20" s="25"/>
      <c r="B20" s="14"/>
      <c r="C20" s="19"/>
      <c r="D20" s="53"/>
    </row>
    <row r="21" spans="1:4" x14ac:dyDescent="0.25">
      <c r="A21" s="25" t="s">
        <v>53</v>
      </c>
      <c r="B21" s="14"/>
      <c r="C21" s="22">
        <f>C13+C15+C16+C17+C18</f>
        <v>46826696</v>
      </c>
      <c r="D21" s="57">
        <f>D13+D15+D16+D17+D18</f>
        <v>39981156</v>
      </c>
    </row>
    <row r="22" spans="1:4" ht="15.75" thickBot="1" x14ac:dyDescent="0.3">
      <c r="A22" s="58"/>
      <c r="B22" s="14"/>
      <c r="C22" s="21"/>
      <c r="D22" s="56"/>
    </row>
    <row r="23" spans="1:4" ht="15.75" thickTop="1" x14ac:dyDescent="0.25">
      <c r="A23" s="28"/>
      <c r="B23" s="14"/>
      <c r="C23" s="21"/>
      <c r="D23" s="56"/>
    </row>
    <row r="24" spans="1:4" x14ac:dyDescent="0.25">
      <c r="A24" s="55" t="s">
        <v>54</v>
      </c>
      <c r="B24" s="14"/>
      <c r="C24" s="87">
        <v>9486794</v>
      </c>
      <c r="D24" s="51">
        <v>19559415</v>
      </c>
    </row>
    <row r="25" spans="1:4" x14ac:dyDescent="0.25">
      <c r="A25" s="55" t="s">
        <v>55</v>
      </c>
      <c r="B25" s="14"/>
      <c r="C25" s="18">
        <v>-22892788</v>
      </c>
      <c r="D25" s="52">
        <v>-19082270</v>
      </c>
    </row>
    <row r="26" spans="1:4" x14ac:dyDescent="0.25">
      <c r="A26" s="28"/>
      <c r="B26" s="17"/>
      <c r="C26" s="21"/>
      <c r="D26" s="56"/>
    </row>
    <row r="27" spans="1:4" x14ac:dyDescent="0.25">
      <c r="A27" s="25" t="s">
        <v>56</v>
      </c>
      <c r="B27" s="14"/>
      <c r="C27" s="22">
        <f>C21+C24+C25</f>
        <v>33420702</v>
      </c>
      <c r="D27" s="57">
        <f>D21+D24+D25</f>
        <v>40458301</v>
      </c>
    </row>
    <row r="28" spans="1:4" x14ac:dyDescent="0.25">
      <c r="A28" s="25"/>
      <c r="B28" s="14"/>
      <c r="C28" s="19"/>
      <c r="D28" s="53"/>
    </row>
    <row r="29" spans="1:4" x14ac:dyDescent="0.25">
      <c r="A29" s="55" t="s">
        <v>57</v>
      </c>
      <c r="B29" s="14"/>
      <c r="C29" s="18">
        <v>-7695557</v>
      </c>
      <c r="D29" s="52">
        <v>-6857594</v>
      </c>
    </row>
    <row r="30" spans="1:4" ht="15.75" thickBot="1" x14ac:dyDescent="0.3">
      <c r="A30" s="44"/>
      <c r="B30" s="14"/>
      <c r="C30" s="21"/>
      <c r="D30" s="56"/>
    </row>
    <row r="31" spans="1:4" x14ac:dyDescent="0.25">
      <c r="A31" s="25"/>
      <c r="B31" s="14"/>
      <c r="C31" s="19"/>
      <c r="D31" s="53"/>
    </row>
    <row r="32" spans="1:4" x14ac:dyDescent="0.25">
      <c r="A32" s="25" t="s">
        <v>58</v>
      </c>
      <c r="B32" s="14"/>
      <c r="C32" s="22">
        <f>C27+C29</f>
        <v>25725145</v>
      </c>
      <c r="D32" s="57">
        <f>D27+D29</f>
        <v>33600707</v>
      </c>
    </row>
    <row r="33" spans="1:4" ht="15.75" thickBot="1" x14ac:dyDescent="0.3">
      <c r="A33" s="42"/>
      <c r="B33" s="14"/>
      <c r="C33" s="19"/>
      <c r="D33" s="53"/>
    </row>
    <row r="34" spans="1:4" ht="15.75" thickTop="1" x14ac:dyDescent="0.25">
      <c r="A34" s="25"/>
      <c r="B34" s="14"/>
      <c r="C34" s="19"/>
      <c r="D34" s="53"/>
    </row>
    <row r="35" spans="1:4" x14ac:dyDescent="0.25">
      <c r="A35" s="25" t="s">
        <v>59</v>
      </c>
      <c r="B35" s="14"/>
      <c r="C35" s="18">
        <v>-117990</v>
      </c>
      <c r="D35" s="52">
        <v>120230</v>
      </c>
    </row>
    <row r="36" spans="1:4" ht="15.75" thickBot="1" x14ac:dyDescent="0.3">
      <c r="A36" s="25"/>
      <c r="B36" s="14"/>
      <c r="C36" s="21"/>
      <c r="D36" s="56"/>
    </row>
    <row r="37" spans="1:4" x14ac:dyDescent="0.25">
      <c r="A37" s="36"/>
      <c r="B37" s="38"/>
      <c r="C37" s="19"/>
      <c r="D37" s="53"/>
    </row>
    <row r="38" spans="1:4" x14ac:dyDescent="0.25">
      <c r="A38" s="25" t="s">
        <v>60</v>
      </c>
      <c r="B38" s="38"/>
      <c r="C38" s="22">
        <f>C32+C35</f>
        <v>25607155</v>
      </c>
      <c r="D38" s="57">
        <f>D32+D35</f>
        <v>33720937</v>
      </c>
    </row>
    <row r="39" spans="1:4" ht="15.75" thickBot="1" x14ac:dyDescent="0.3">
      <c r="A39" s="59"/>
      <c r="B39" s="60"/>
      <c r="C39" s="61"/>
      <c r="D39" s="62"/>
    </row>
    <row r="40" spans="1:4" x14ac:dyDescent="0.25">
      <c r="A40" s="25"/>
      <c r="B40" s="132"/>
      <c r="C40" s="133"/>
      <c r="D40" s="26"/>
    </row>
    <row r="41" spans="1:4" ht="15.75" thickBot="1" x14ac:dyDescent="0.3">
      <c r="A41" s="49" t="s">
        <v>116</v>
      </c>
      <c r="B41" s="131"/>
      <c r="C41" s="138" t="s">
        <v>134</v>
      </c>
      <c r="D41" s="138" t="s">
        <v>133</v>
      </c>
    </row>
    <row r="44" spans="1:4" x14ac:dyDescent="0.25">
      <c r="A44" t="s">
        <v>119</v>
      </c>
    </row>
    <row r="47" spans="1:4" x14ac:dyDescent="0.25">
      <c r="A47" t="s">
        <v>109</v>
      </c>
    </row>
    <row r="49" spans="1:1" x14ac:dyDescent="0.25">
      <c r="A49" s="3" t="s">
        <v>122</v>
      </c>
    </row>
  </sheetData>
  <mergeCells count="2">
    <mergeCell ref="A8:A9"/>
    <mergeCell ref="B8:B9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49"/>
  <sheetViews>
    <sheetView topLeftCell="A16" workbookViewId="0">
      <selection activeCell="D38" sqref="D38"/>
    </sheetView>
  </sheetViews>
  <sheetFormatPr defaultRowHeight="15" x14ac:dyDescent="0.25"/>
  <cols>
    <col min="1" max="1" width="42.42578125" customWidth="1"/>
    <col min="2" max="5" width="12" customWidth="1"/>
    <col min="6" max="6" width="12.7109375" customWidth="1"/>
  </cols>
  <sheetData>
    <row r="3" spans="1:6" x14ac:dyDescent="0.25">
      <c r="A3" s="8" t="s">
        <v>110</v>
      </c>
    </row>
    <row r="4" spans="1:6" x14ac:dyDescent="0.25">
      <c r="A4" s="8" t="s">
        <v>127</v>
      </c>
    </row>
    <row r="6" spans="1:6" x14ac:dyDescent="0.25">
      <c r="A6" t="s">
        <v>113</v>
      </c>
    </row>
    <row r="7" spans="1:6" ht="15.75" thickBot="1" x14ac:dyDescent="0.3"/>
    <row r="8" spans="1:6" ht="40.5" customHeight="1" x14ac:dyDescent="0.25">
      <c r="A8" s="206" t="s">
        <v>61</v>
      </c>
      <c r="B8" s="210" t="s">
        <v>62</v>
      </c>
      <c r="C8" s="210" t="s">
        <v>63</v>
      </c>
      <c r="D8" s="210" t="s">
        <v>21</v>
      </c>
      <c r="E8" s="210" t="s">
        <v>64</v>
      </c>
      <c r="F8" s="40" t="s">
        <v>65</v>
      </c>
    </row>
    <row r="9" spans="1:6" ht="15.75" thickBot="1" x14ac:dyDescent="0.3">
      <c r="A9" s="207"/>
      <c r="B9" s="211"/>
      <c r="C9" s="211"/>
      <c r="D9" s="211"/>
      <c r="E9" s="211"/>
      <c r="F9" s="41" t="s">
        <v>66</v>
      </c>
    </row>
    <row r="10" spans="1:6" hidden="1" x14ac:dyDescent="0.25">
      <c r="A10" s="28"/>
      <c r="B10" s="34"/>
      <c r="C10" s="34"/>
      <c r="D10" s="34"/>
      <c r="E10" s="34"/>
      <c r="F10" s="35"/>
    </row>
    <row r="11" spans="1:6" hidden="1" x14ac:dyDescent="0.25">
      <c r="A11" s="25" t="s">
        <v>67</v>
      </c>
      <c r="B11" s="9">
        <v>9540291</v>
      </c>
      <c r="C11" s="9">
        <v>188565</v>
      </c>
      <c r="D11" s="9">
        <v>772604</v>
      </c>
      <c r="E11" s="9">
        <v>30084541</v>
      </c>
      <c r="F11" s="31">
        <v>40586001</v>
      </c>
    </row>
    <row r="12" spans="1:6" ht="15.75" hidden="1" thickBot="1" x14ac:dyDescent="0.3">
      <c r="A12" s="42"/>
      <c r="B12" s="5"/>
      <c r="C12" s="5"/>
      <c r="D12" s="5"/>
      <c r="E12" s="5"/>
      <c r="F12" s="43"/>
    </row>
    <row r="13" spans="1:6" ht="15.75" hidden="1" thickTop="1" x14ac:dyDescent="0.25">
      <c r="A13" s="28"/>
      <c r="B13" s="34"/>
      <c r="C13" s="34"/>
      <c r="D13" s="34"/>
      <c r="E13" s="34"/>
      <c r="F13" s="35"/>
    </row>
    <row r="14" spans="1:6" hidden="1" x14ac:dyDescent="0.25">
      <c r="A14" s="71" t="s">
        <v>68</v>
      </c>
      <c r="B14" s="68" t="s">
        <v>69</v>
      </c>
      <c r="C14" s="68" t="s">
        <v>70</v>
      </c>
      <c r="D14" s="68" t="s">
        <v>69</v>
      </c>
      <c r="E14" s="69">
        <v>4306144</v>
      </c>
      <c r="F14" s="72">
        <v>4306144</v>
      </c>
    </row>
    <row r="15" spans="1:6" ht="15.75" hidden="1" thickBot="1" x14ac:dyDescent="0.3">
      <c r="A15" s="28"/>
      <c r="B15" s="34"/>
      <c r="C15" s="34"/>
      <c r="D15" s="34"/>
      <c r="E15" s="27"/>
      <c r="F15" s="26"/>
    </row>
    <row r="16" spans="1:6" x14ac:dyDescent="0.25">
      <c r="A16" s="36"/>
      <c r="B16" s="6"/>
      <c r="C16" s="6"/>
      <c r="D16" s="6"/>
      <c r="E16" s="6"/>
      <c r="F16" s="40"/>
    </row>
    <row r="17" spans="1:6" x14ac:dyDescent="0.25">
      <c r="A17" s="25" t="s">
        <v>71</v>
      </c>
      <c r="B17" s="9">
        <v>9540291</v>
      </c>
      <c r="C17" s="9">
        <v>188565</v>
      </c>
      <c r="D17" s="9">
        <v>772604</v>
      </c>
      <c r="E17" s="9">
        <v>34780771</v>
      </c>
      <c r="F17" s="31">
        <v>45282231</v>
      </c>
    </row>
    <row r="18" spans="1:6" ht="15.75" thickBot="1" x14ac:dyDescent="0.3">
      <c r="A18" s="42"/>
      <c r="B18" s="5"/>
      <c r="C18" s="5"/>
      <c r="D18" s="5"/>
      <c r="E18" s="5"/>
      <c r="F18" s="43"/>
    </row>
    <row r="19" spans="1:6" ht="15.75" thickTop="1" x14ac:dyDescent="0.25">
      <c r="A19" s="28"/>
      <c r="B19" s="34"/>
      <c r="C19" s="34"/>
      <c r="D19" s="34"/>
      <c r="E19" s="34"/>
      <c r="F19" s="35"/>
    </row>
    <row r="20" spans="1:6" x14ac:dyDescent="0.25">
      <c r="A20" s="71" t="s">
        <v>72</v>
      </c>
      <c r="B20" s="68" t="s">
        <v>69</v>
      </c>
      <c r="C20" s="68" t="s">
        <v>69</v>
      </c>
      <c r="D20" s="68" t="s">
        <v>69</v>
      </c>
      <c r="E20" s="69">
        <v>33600707</v>
      </c>
      <c r="F20" s="72">
        <v>33600707</v>
      </c>
    </row>
    <row r="21" spans="1:6" x14ac:dyDescent="0.25">
      <c r="A21" s="71" t="s">
        <v>73</v>
      </c>
      <c r="B21" s="68" t="s">
        <v>69</v>
      </c>
      <c r="C21" s="68" t="s">
        <v>69</v>
      </c>
      <c r="D21" s="70">
        <v>120230</v>
      </c>
      <c r="E21" s="68" t="s">
        <v>69</v>
      </c>
      <c r="F21" s="73">
        <v>120230</v>
      </c>
    </row>
    <row r="22" spans="1:6" ht="15.75" thickBot="1" x14ac:dyDescent="0.3">
      <c r="A22" s="44"/>
      <c r="B22" s="10"/>
      <c r="C22" s="10"/>
      <c r="D22" s="10"/>
      <c r="E22" s="10"/>
      <c r="F22" s="45"/>
    </row>
    <row r="23" spans="1:6" x14ac:dyDescent="0.25">
      <c r="A23" s="25"/>
      <c r="B23" s="34"/>
      <c r="C23" s="27"/>
      <c r="D23" s="27"/>
      <c r="E23" s="27"/>
      <c r="F23" s="26"/>
    </row>
    <row r="24" spans="1:6" x14ac:dyDescent="0.25">
      <c r="A24" s="25" t="s">
        <v>74</v>
      </c>
      <c r="B24" s="27" t="s">
        <v>69</v>
      </c>
      <c r="C24" s="27" t="s">
        <v>69</v>
      </c>
      <c r="D24" s="46">
        <f>D21</f>
        <v>120230</v>
      </c>
      <c r="E24" s="9">
        <f>E20</f>
        <v>33600707</v>
      </c>
      <c r="F24" s="31">
        <f>F20+F21</f>
        <v>33720937</v>
      </c>
    </row>
    <row r="25" spans="1:6" ht="15.75" thickBot="1" x14ac:dyDescent="0.3">
      <c r="A25" s="28"/>
      <c r="B25" s="27"/>
      <c r="C25" s="27"/>
      <c r="D25" s="27"/>
      <c r="E25" s="34"/>
      <c r="F25" s="35"/>
    </row>
    <row r="26" spans="1:6" x14ac:dyDescent="0.25">
      <c r="A26" s="36"/>
      <c r="B26" s="6"/>
      <c r="C26" s="6"/>
      <c r="D26" s="6"/>
      <c r="E26" s="6"/>
      <c r="F26" s="40"/>
    </row>
    <row r="27" spans="1:6" x14ac:dyDescent="0.25">
      <c r="A27" s="89" t="s">
        <v>131</v>
      </c>
      <c r="B27" s="9">
        <v>9540291</v>
      </c>
      <c r="C27" s="9">
        <v>188565</v>
      </c>
      <c r="D27" s="9">
        <f>D17+D24</f>
        <v>892834</v>
      </c>
      <c r="E27" s="9">
        <f>E17+E24</f>
        <v>68381478</v>
      </c>
      <c r="F27" s="31">
        <f>F17+F24</f>
        <v>79003168</v>
      </c>
    </row>
    <row r="28" spans="1:6" ht="15.75" thickBot="1" x14ac:dyDescent="0.3">
      <c r="A28" s="47"/>
      <c r="B28" s="5"/>
      <c r="C28" s="5"/>
      <c r="D28" s="5"/>
      <c r="E28" s="5"/>
      <c r="F28" s="43"/>
    </row>
    <row r="29" spans="1:6" ht="15.75" thickTop="1" x14ac:dyDescent="0.25">
      <c r="A29" s="25"/>
      <c r="B29" s="27"/>
      <c r="C29" s="27"/>
      <c r="D29" s="27"/>
      <c r="E29" s="27"/>
      <c r="F29" s="26"/>
    </row>
    <row r="30" spans="1:6" x14ac:dyDescent="0.25">
      <c r="A30" s="25" t="s">
        <v>75</v>
      </c>
      <c r="B30" s="9">
        <v>9540291</v>
      </c>
      <c r="C30" s="9">
        <v>188565</v>
      </c>
      <c r="D30" s="9">
        <v>1073703</v>
      </c>
      <c r="E30" s="9">
        <v>81001008</v>
      </c>
      <c r="F30" s="31">
        <v>91803567</v>
      </c>
    </row>
    <row r="31" spans="1:6" ht="15.75" thickBot="1" x14ac:dyDescent="0.3">
      <c r="A31" s="42"/>
      <c r="B31" s="5"/>
      <c r="C31" s="5"/>
      <c r="D31" s="5"/>
      <c r="E31" s="5"/>
      <c r="F31" s="43"/>
    </row>
    <row r="32" spans="1:6" ht="15.75" thickTop="1" x14ac:dyDescent="0.25">
      <c r="A32" s="28"/>
      <c r="B32" s="34"/>
      <c r="C32" s="34"/>
      <c r="D32" s="34"/>
      <c r="E32" s="34"/>
      <c r="F32" s="35"/>
    </row>
    <row r="33" spans="1:6" x14ac:dyDescent="0.25">
      <c r="A33" s="71" t="s">
        <v>76</v>
      </c>
      <c r="B33" s="68" t="s">
        <v>69</v>
      </c>
      <c r="C33" s="68" t="s">
        <v>69</v>
      </c>
      <c r="D33" s="68" t="s">
        <v>69</v>
      </c>
      <c r="E33" s="69">
        <v>25725145</v>
      </c>
      <c r="F33" s="72">
        <v>25725145</v>
      </c>
    </row>
    <row r="34" spans="1:6" ht="15.75" thickBot="1" x14ac:dyDescent="0.3">
      <c r="A34" s="64" t="s">
        <v>73</v>
      </c>
      <c r="B34" s="65" t="s">
        <v>69</v>
      </c>
      <c r="C34" s="65" t="s">
        <v>69</v>
      </c>
      <c r="D34" s="66">
        <v>-117990</v>
      </c>
      <c r="E34" s="65" t="s">
        <v>69</v>
      </c>
      <c r="F34" s="67">
        <v>-117990</v>
      </c>
    </row>
    <row r="35" spans="1:6" ht="15.75" thickBot="1" x14ac:dyDescent="0.3">
      <c r="A35" s="44"/>
      <c r="B35" s="1"/>
      <c r="C35" s="10"/>
      <c r="D35" s="1"/>
      <c r="E35" s="1"/>
      <c r="F35" s="48"/>
    </row>
    <row r="36" spans="1:6" x14ac:dyDescent="0.25">
      <c r="A36" s="25"/>
      <c r="B36" s="27"/>
      <c r="C36" s="34"/>
      <c r="D36" s="27"/>
      <c r="E36" s="27"/>
      <c r="F36" s="26"/>
    </row>
    <row r="37" spans="1:6" x14ac:dyDescent="0.25">
      <c r="A37" s="25" t="s">
        <v>77</v>
      </c>
      <c r="B37" s="27" t="s">
        <v>69</v>
      </c>
      <c r="C37" s="27" t="s">
        <v>69</v>
      </c>
      <c r="D37" s="46">
        <v>-117990</v>
      </c>
      <c r="E37" s="9">
        <f>E33</f>
        <v>25725145</v>
      </c>
      <c r="F37" s="31">
        <f>F33+F34</f>
        <v>25607155</v>
      </c>
    </row>
    <row r="38" spans="1:6" ht="15.75" thickBot="1" x14ac:dyDescent="0.3">
      <c r="A38" s="49"/>
      <c r="B38" s="1"/>
      <c r="C38" s="10"/>
      <c r="D38" s="1"/>
      <c r="E38" s="1"/>
      <c r="F38" s="48"/>
    </row>
    <row r="39" spans="1:6" x14ac:dyDescent="0.25">
      <c r="A39" s="25"/>
      <c r="B39" s="27"/>
      <c r="C39" s="27"/>
      <c r="D39" s="34"/>
      <c r="E39" s="27"/>
      <c r="F39" s="26"/>
    </row>
    <row r="40" spans="1:6" x14ac:dyDescent="0.25">
      <c r="A40" s="89" t="s">
        <v>130</v>
      </c>
      <c r="B40" s="9">
        <v>9540291</v>
      </c>
      <c r="C40" s="9">
        <v>188565</v>
      </c>
      <c r="D40" s="9">
        <v>955713</v>
      </c>
      <c r="E40" s="9">
        <f>E30+E37</f>
        <v>106726153</v>
      </c>
      <c r="F40" s="31">
        <f>F30+F37</f>
        <v>117410722</v>
      </c>
    </row>
    <row r="41" spans="1:6" ht="15.75" thickBot="1" x14ac:dyDescent="0.3">
      <c r="A41" s="49"/>
      <c r="B41" s="1"/>
      <c r="C41" s="1"/>
      <c r="D41" s="1"/>
      <c r="E41" s="1"/>
      <c r="F41" s="48"/>
    </row>
    <row r="44" spans="1:6" x14ac:dyDescent="0.25">
      <c r="A44" t="s">
        <v>119</v>
      </c>
    </row>
    <row r="47" spans="1:6" x14ac:dyDescent="0.25">
      <c r="A47" t="s">
        <v>109</v>
      </c>
    </row>
    <row r="49" spans="1:1" x14ac:dyDescent="0.25">
      <c r="A49" s="3" t="s">
        <v>122</v>
      </c>
    </row>
  </sheetData>
  <mergeCells count="5">
    <mergeCell ref="A8:A9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64"/>
  <sheetViews>
    <sheetView tabSelected="1" topLeftCell="A37" workbookViewId="0">
      <selection activeCell="C53" sqref="C53"/>
    </sheetView>
  </sheetViews>
  <sheetFormatPr defaultRowHeight="15" x14ac:dyDescent="0.25"/>
  <cols>
    <col min="1" max="1" width="50.85546875" customWidth="1"/>
    <col min="3" max="3" width="21" customWidth="1"/>
    <col min="4" max="4" width="22.42578125" customWidth="1"/>
  </cols>
  <sheetData>
    <row r="2" spans="1:4" x14ac:dyDescent="0.25">
      <c r="A2" s="8" t="s">
        <v>111</v>
      </c>
    </row>
    <row r="3" spans="1:4" x14ac:dyDescent="0.25">
      <c r="A3" s="8" t="s">
        <v>128</v>
      </c>
    </row>
    <row r="4" spans="1:4" x14ac:dyDescent="0.25">
      <c r="A4" s="8"/>
    </row>
    <row r="5" spans="1:4" x14ac:dyDescent="0.25">
      <c r="A5" t="s">
        <v>113</v>
      </c>
    </row>
    <row r="6" spans="1:4" ht="15.75" thickBot="1" x14ac:dyDescent="0.3"/>
    <row r="7" spans="1:4" ht="35.25" customHeight="1" x14ac:dyDescent="0.25">
      <c r="A7" s="181" t="s">
        <v>0</v>
      </c>
      <c r="B7" s="208" t="s">
        <v>1</v>
      </c>
      <c r="C7" s="23" t="s">
        <v>124</v>
      </c>
      <c r="D7" s="23" t="s">
        <v>124</v>
      </c>
    </row>
    <row r="8" spans="1:4" ht="15.75" thickBot="1" x14ac:dyDescent="0.3">
      <c r="A8" s="213"/>
      <c r="B8" s="212"/>
      <c r="C8" s="90" t="s">
        <v>125</v>
      </c>
      <c r="D8" s="91" t="s">
        <v>126</v>
      </c>
    </row>
    <row r="9" spans="1:4" ht="22.5" x14ac:dyDescent="0.25">
      <c r="A9" s="36" t="s">
        <v>78</v>
      </c>
      <c r="B9" s="129"/>
      <c r="C9" s="23"/>
      <c r="D9" s="24"/>
    </row>
    <row r="10" spans="1:4" ht="15" customHeight="1" x14ac:dyDescent="0.25">
      <c r="A10" s="28" t="s">
        <v>79</v>
      </c>
      <c r="B10" s="14"/>
      <c r="C10" s="15">
        <v>33420702</v>
      </c>
      <c r="D10" s="74">
        <v>40458301</v>
      </c>
    </row>
    <row r="11" spans="1:4" x14ac:dyDescent="0.25">
      <c r="A11" s="75" t="s">
        <v>80</v>
      </c>
      <c r="B11" s="14"/>
      <c r="C11" s="12"/>
      <c r="D11" s="56"/>
    </row>
    <row r="12" spans="1:4" x14ac:dyDescent="0.25">
      <c r="A12" s="76"/>
      <c r="B12" s="11"/>
      <c r="C12" s="13"/>
      <c r="D12" s="77"/>
    </row>
    <row r="13" spans="1:4" x14ac:dyDescent="0.25">
      <c r="A13" s="28" t="s">
        <v>81</v>
      </c>
      <c r="B13" s="14"/>
      <c r="C13" s="15">
        <v>10341793</v>
      </c>
      <c r="D13" s="74">
        <v>9147003</v>
      </c>
    </row>
    <row r="14" spans="1:4" ht="15" customHeight="1" x14ac:dyDescent="0.25">
      <c r="A14" s="28" t="s">
        <v>82</v>
      </c>
      <c r="B14" s="14"/>
      <c r="C14" s="16">
        <v>-1063</v>
      </c>
      <c r="D14" s="51">
        <v>0</v>
      </c>
    </row>
    <row r="15" spans="1:4" x14ac:dyDescent="0.25">
      <c r="A15" s="28" t="s">
        <v>83</v>
      </c>
      <c r="B15" s="14"/>
      <c r="C15" s="15">
        <v>6426</v>
      </c>
      <c r="D15" s="51">
        <v>47692</v>
      </c>
    </row>
    <row r="16" spans="1:4" x14ac:dyDescent="0.25">
      <c r="A16" s="28" t="s">
        <v>84</v>
      </c>
      <c r="B16" s="14"/>
      <c r="C16" s="15">
        <v>210564</v>
      </c>
      <c r="D16" s="51">
        <v>665595</v>
      </c>
    </row>
    <row r="17" spans="1:4" ht="22.5" customHeight="1" x14ac:dyDescent="0.25">
      <c r="A17" s="28" t="s">
        <v>85</v>
      </c>
      <c r="B17" s="14"/>
      <c r="C17" s="16">
        <v>-9938</v>
      </c>
      <c r="D17" s="56"/>
    </row>
    <row r="18" spans="1:4" x14ac:dyDescent="0.25">
      <c r="A18" s="28" t="s">
        <v>86</v>
      </c>
      <c r="B18" s="14"/>
      <c r="C18" s="16">
        <v>-38697</v>
      </c>
      <c r="D18" s="52">
        <v>-1566650</v>
      </c>
    </row>
    <row r="19" spans="1:4" x14ac:dyDescent="0.25">
      <c r="A19" s="28" t="s">
        <v>54</v>
      </c>
      <c r="B19" s="14"/>
      <c r="C19" s="16">
        <v>-9486794</v>
      </c>
      <c r="D19" s="52">
        <v>-19559415</v>
      </c>
    </row>
    <row r="20" spans="1:4" x14ac:dyDescent="0.25">
      <c r="A20" s="28" t="s">
        <v>55</v>
      </c>
      <c r="B20" s="14"/>
      <c r="C20" s="15">
        <v>22892788</v>
      </c>
      <c r="D20" s="74">
        <v>19082270</v>
      </c>
    </row>
    <row r="21" spans="1:4" x14ac:dyDescent="0.25">
      <c r="A21" s="28" t="s">
        <v>87</v>
      </c>
      <c r="B21" s="14"/>
      <c r="C21" s="16">
        <v>-29657</v>
      </c>
      <c r="D21" s="52">
        <v>-12174</v>
      </c>
    </row>
    <row r="22" spans="1:4" ht="15.75" thickBot="1" x14ac:dyDescent="0.3">
      <c r="A22" s="29"/>
      <c r="B22" s="95"/>
      <c r="C22" s="96"/>
      <c r="D22" s="97"/>
    </row>
    <row r="23" spans="1:4" x14ac:dyDescent="0.25">
      <c r="A23" s="78"/>
      <c r="B23" s="99"/>
      <c r="C23" s="100"/>
      <c r="D23" s="101"/>
    </row>
    <row r="24" spans="1:4" ht="22.5" customHeight="1" x14ac:dyDescent="0.25">
      <c r="A24" s="25" t="s">
        <v>88</v>
      </c>
      <c r="B24" s="130"/>
      <c r="C24" s="7"/>
      <c r="D24" s="53"/>
    </row>
    <row r="25" spans="1:4" x14ac:dyDescent="0.25">
      <c r="A25" s="28" t="s">
        <v>135</v>
      </c>
      <c r="B25" s="14"/>
      <c r="C25" s="16">
        <v>-2014205</v>
      </c>
      <c r="D25" s="52">
        <v>-756583</v>
      </c>
    </row>
    <row r="26" spans="1:4" ht="22.5" customHeight="1" x14ac:dyDescent="0.25">
      <c r="A26" s="28" t="s">
        <v>136</v>
      </c>
      <c r="B26" s="14"/>
      <c r="C26" s="16">
        <v>-7407627</v>
      </c>
      <c r="D26" s="52">
        <v>-1865277</v>
      </c>
    </row>
    <row r="27" spans="1:4" ht="22.5" customHeight="1" x14ac:dyDescent="0.25">
      <c r="A27" s="28" t="s">
        <v>137</v>
      </c>
      <c r="B27" s="14"/>
      <c r="C27" s="16">
        <v>-9741527</v>
      </c>
      <c r="D27" s="52">
        <v>14439697</v>
      </c>
    </row>
    <row r="28" spans="1:4" ht="15.75" thickBot="1" x14ac:dyDescent="0.3">
      <c r="A28" s="29"/>
      <c r="B28" s="95"/>
      <c r="C28" s="96"/>
      <c r="D28" s="97"/>
    </row>
    <row r="29" spans="1:4" ht="22.5" x14ac:dyDescent="0.25">
      <c r="A29" s="36" t="s">
        <v>89</v>
      </c>
      <c r="B29" s="129"/>
      <c r="C29" s="23"/>
      <c r="D29" s="24"/>
    </row>
    <row r="30" spans="1:4" x14ac:dyDescent="0.25">
      <c r="A30" s="28" t="s">
        <v>90</v>
      </c>
      <c r="B30" s="14"/>
      <c r="C30" s="16">
        <v>-21556</v>
      </c>
      <c r="D30" s="52">
        <v>-16931</v>
      </c>
    </row>
    <row r="31" spans="1:4" x14ac:dyDescent="0.25">
      <c r="A31" s="28" t="s">
        <v>91</v>
      </c>
      <c r="B31" s="14"/>
      <c r="C31" s="16">
        <v>-8572333</v>
      </c>
      <c r="D31" s="52">
        <v>-8710961</v>
      </c>
    </row>
    <row r="32" spans="1:4" x14ac:dyDescent="0.25">
      <c r="A32" s="28" t="s">
        <v>92</v>
      </c>
      <c r="B32" s="14"/>
      <c r="C32" s="15">
        <v>9732309</v>
      </c>
      <c r="D32" s="74">
        <v>6632908</v>
      </c>
    </row>
    <row r="33" spans="1:4" x14ac:dyDescent="0.25">
      <c r="A33" s="28" t="s">
        <v>93</v>
      </c>
      <c r="B33" s="14"/>
      <c r="C33" s="16">
        <v>-6040787</v>
      </c>
      <c r="D33" s="52">
        <v>-4361384</v>
      </c>
    </row>
    <row r="34" spans="1:4" ht="15.75" thickBot="1" x14ac:dyDescent="0.3">
      <c r="A34" s="29"/>
      <c r="B34" s="95"/>
      <c r="C34" s="102"/>
      <c r="D34" s="97"/>
    </row>
    <row r="35" spans="1:4" ht="22.5" customHeight="1" thickBot="1" x14ac:dyDescent="0.3">
      <c r="A35" s="36" t="s">
        <v>94</v>
      </c>
      <c r="B35" s="120"/>
      <c r="C35" s="121">
        <f>SUM(C10:C34)</f>
        <v>33240398</v>
      </c>
      <c r="D35" s="122">
        <f>SUM(D10:D34)</f>
        <v>53624091</v>
      </c>
    </row>
    <row r="36" spans="1:4" ht="23.25" thickBot="1" x14ac:dyDescent="0.3">
      <c r="A36" s="125" t="s">
        <v>95</v>
      </c>
      <c r="B36" s="128"/>
      <c r="C36" s="126"/>
      <c r="D36" s="127"/>
    </row>
    <row r="37" spans="1:4" ht="15" customHeight="1" x14ac:dyDescent="0.25">
      <c r="A37" s="79" t="s">
        <v>96</v>
      </c>
      <c r="B37" s="123"/>
      <c r="C37" s="16">
        <v>-13157346</v>
      </c>
      <c r="D37" s="124">
        <v>-22941404</v>
      </c>
    </row>
    <row r="38" spans="1:4" ht="15" customHeight="1" x14ac:dyDescent="0.25">
      <c r="A38" s="55" t="s">
        <v>117</v>
      </c>
      <c r="B38" s="14"/>
      <c r="C38" s="124">
        <v>-306262</v>
      </c>
      <c r="D38" s="124">
        <v>-243730</v>
      </c>
    </row>
    <row r="39" spans="1:4" x14ac:dyDescent="0.25">
      <c r="A39" s="55" t="s">
        <v>8</v>
      </c>
      <c r="B39" s="14"/>
      <c r="C39" s="16">
        <v>-140097687</v>
      </c>
      <c r="D39" s="52">
        <v>-105933480</v>
      </c>
    </row>
    <row r="40" spans="1:4" x14ac:dyDescent="0.25">
      <c r="A40" s="55" t="s">
        <v>97</v>
      </c>
      <c r="B40" s="14"/>
      <c r="C40" s="15">
        <v>174760140</v>
      </c>
      <c r="D40" s="74">
        <v>87704472</v>
      </c>
    </row>
    <row r="41" spans="1:4" ht="15.75" thickBot="1" x14ac:dyDescent="0.3">
      <c r="A41" s="55" t="s">
        <v>138</v>
      </c>
      <c r="B41" s="95"/>
      <c r="C41" s="16">
        <v>-3815674</v>
      </c>
      <c r="D41" s="62"/>
    </row>
    <row r="42" spans="1:4" ht="22.5" customHeight="1" x14ac:dyDescent="0.25">
      <c r="A42" s="25" t="s">
        <v>98</v>
      </c>
      <c r="B42" s="98"/>
      <c r="C42" s="104">
        <f>SUM(C37:C41)</f>
        <v>17383171</v>
      </c>
      <c r="D42" s="105">
        <f>SUM(D37:D41)</f>
        <v>-41414142</v>
      </c>
    </row>
    <row r="43" spans="1:4" ht="15.75" thickBot="1" x14ac:dyDescent="0.3">
      <c r="A43" s="107"/>
      <c r="B43" s="108"/>
      <c r="C43" s="109"/>
      <c r="D43" s="110"/>
    </row>
    <row r="44" spans="1:4" ht="15" customHeight="1" x14ac:dyDescent="0.25">
      <c r="A44" s="36" t="s">
        <v>99</v>
      </c>
      <c r="B44" s="106"/>
      <c r="C44" s="23"/>
      <c r="D44" s="111"/>
    </row>
    <row r="45" spans="1:4" x14ac:dyDescent="0.25">
      <c r="A45" s="55" t="s">
        <v>26</v>
      </c>
      <c r="B45" s="14"/>
      <c r="C45" s="12">
        <v>0</v>
      </c>
      <c r="D45" s="74">
        <v>-64580</v>
      </c>
    </row>
    <row r="46" spans="1:4" x14ac:dyDescent="0.25">
      <c r="A46" s="55" t="s">
        <v>100</v>
      </c>
      <c r="B46" s="14"/>
      <c r="C46" s="16">
        <v>-60656402</v>
      </c>
      <c r="D46" s="52">
        <v>-1654917</v>
      </c>
    </row>
    <row r="47" spans="1:4" x14ac:dyDescent="0.25">
      <c r="A47" s="55" t="s">
        <v>101</v>
      </c>
      <c r="B47" s="14"/>
      <c r="C47" s="16">
        <v>-12867</v>
      </c>
      <c r="D47" s="52">
        <v>-3765</v>
      </c>
    </row>
    <row r="48" spans="1:4" x14ac:dyDescent="0.25">
      <c r="A48" s="55" t="s">
        <v>28</v>
      </c>
      <c r="B48" s="14"/>
      <c r="C48" s="16">
        <v>-1949377</v>
      </c>
      <c r="D48" s="52">
        <v>-1637043</v>
      </c>
    </row>
    <row r="49" spans="1:4" ht="15.75" thickBot="1" x14ac:dyDescent="0.3">
      <c r="A49" s="29"/>
      <c r="B49" s="95"/>
      <c r="C49" s="96"/>
      <c r="D49" s="112"/>
    </row>
    <row r="50" spans="1:4" ht="22.5" customHeight="1" thickBot="1" x14ac:dyDescent="0.3">
      <c r="A50" s="83" t="s">
        <v>102</v>
      </c>
      <c r="B50" s="103"/>
      <c r="C50" s="114">
        <f>SUM(C46:C49)</f>
        <v>-62618646</v>
      </c>
      <c r="D50" s="80">
        <f>SUM(D45:D49)</f>
        <v>-3360305</v>
      </c>
    </row>
    <row r="51" spans="1:4" x14ac:dyDescent="0.25">
      <c r="A51" s="92"/>
      <c r="B51" s="93"/>
      <c r="C51" s="94"/>
      <c r="D51" s="113"/>
    </row>
    <row r="52" spans="1:4" ht="22.5" customHeight="1" thickBot="1" x14ac:dyDescent="0.3">
      <c r="A52" s="28" t="s">
        <v>103</v>
      </c>
      <c r="B52" s="14"/>
      <c r="C52" s="16">
        <v>-117990</v>
      </c>
      <c r="D52" s="52">
        <v>334320</v>
      </c>
    </row>
    <row r="53" spans="1:4" ht="23.25" thickBot="1" x14ac:dyDescent="0.3">
      <c r="A53" s="25" t="s">
        <v>104</v>
      </c>
      <c r="B53" s="130"/>
      <c r="C53" s="114">
        <f>C50+C52+C42+C35</f>
        <v>-12113067</v>
      </c>
      <c r="D53" s="114">
        <f>D50+D42+D35</f>
        <v>8849644</v>
      </c>
    </row>
    <row r="54" spans="1:4" ht="22.5" customHeight="1" thickBot="1" x14ac:dyDescent="0.3">
      <c r="A54" s="28" t="s">
        <v>105</v>
      </c>
      <c r="B54" s="115"/>
      <c r="C54" s="116">
        <v>17968173</v>
      </c>
      <c r="D54" s="117">
        <v>9942511</v>
      </c>
    </row>
    <row r="55" spans="1:4" x14ac:dyDescent="0.25">
      <c r="A55" s="78"/>
      <c r="B55" s="118"/>
      <c r="C55" s="100"/>
      <c r="D55" s="119"/>
    </row>
    <row r="56" spans="1:4" ht="22.5" customHeight="1" thickBot="1" x14ac:dyDescent="0.3">
      <c r="A56" s="59" t="s">
        <v>106</v>
      </c>
      <c r="B56" s="81"/>
      <c r="C56" s="82">
        <f>C53+C54</f>
        <v>5855106</v>
      </c>
      <c r="D56" s="82">
        <f>D53+D54</f>
        <v>18792155</v>
      </c>
    </row>
    <row r="59" spans="1:4" x14ac:dyDescent="0.25">
      <c r="A59" t="s">
        <v>119</v>
      </c>
    </row>
    <row r="62" spans="1:4" x14ac:dyDescent="0.25">
      <c r="A62" t="s">
        <v>109</v>
      </c>
    </row>
    <row r="64" spans="1:4" x14ac:dyDescent="0.25">
      <c r="A64" s="3" t="s">
        <v>129</v>
      </c>
    </row>
  </sheetData>
  <mergeCells count="2">
    <mergeCell ref="B7:B8"/>
    <mergeCell ref="A7:A8"/>
  </mergeCells>
  <pageMargins left="1.0236220472440944" right="0.23622047244094491" top="0.15748031496062992" bottom="0.19685039370078741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ФО1</vt:lpstr>
      <vt:lpstr>ФО2</vt:lpstr>
      <vt:lpstr>ФО4</vt:lpstr>
      <vt:lpstr>ФО3</vt:lpstr>
      <vt:lpstr>ФО2!OLE_LINK13</vt:lpstr>
      <vt:lpstr>ФО1!OLE_LINK2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Шандер Елена Владимировна</dc:creator>
  <cp:lastModifiedBy>Шандер Елена Владимировна</cp:lastModifiedBy>
  <cp:lastPrinted>2019-09-03T10:00:37Z</cp:lastPrinted>
  <dcterms:created xsi:type="dcterms:W3CDTF">2019-05-15T03:50:36Z</dcterms:created>
  <dcterms:modified xsi:type="dcterms:W3CDTF">2019-11-12T10:17:44Z</dcterms:modified>
</cp:coreProperties>
</file>