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ФО2!$A$8</definedName>
    <definedName name="OLE_LINK2" localSheetId="0">ФО1!$A$8</definedName>
  </definedNames>
  <calcPr calcId="145621"/>
</workbook>
</file>

<file path=xl/calcChain.xml><?xml version="1.0" encoding="utf-8"?>
<calcChain xmlns="http://schemas.openxmlformats.org/spreadsheetml/2006/main">
  <c r="D53" i="4" l="1"/>
  <c r="F40" i="3" l="1"/>
  <c r="E40" i="3"/>
  <c r="F37" i="3"/>
  <c r="E37" i="3"/>
  <c r="C42" i="4" l="1"/>
  <c r="D17" i="1" l="1"/>
  <c r="D26" i="1"/>
  <c r="D36" i="1"/>
  <c r="D50" i="1"/>
  <c r="D61" i="1"/>
  <c r="D28" i="1" l="1"/>
  <c r="D63" i="1"/>
  <c r="D65" i="1" s="1"/>
  <c r="C35" i="4"/>
  <c r="C53" i="4" s="1"/>
  <c r="D35" i="4"/>
  <c r="D56" i="4"/>
  <c r="C50" i="4"/>
  <c r="D50" i="4"/>
  <c r="D42" i="4"/>
  <c r="F61" i="1"/>
  <c r="F50" i="1"/>
  <c r="F17" i="1"/>
  <c r="F26" i="1"/>
  <c r="F36" i="1"/>
  <c r="F63" i="1" l="1"/>
  <c r="F65" i="1" s="1"/>
  <c r="F28" i="1"/>
  <c r="F24" i="3"/>
  <c r="E24" i="3"/>
  <c r="D24" i="3"/>
  <c r="D13" i="2"/>
  <c r="D21" i="2" s="1"/>
  <c r="D27" i="2" s="1"/>
  <c r="D32" i="2" s="1"/>
  <c r="D38" i="2" s="1"/>
  <c r="C13" i="2"/>
  <c r="C21" i="2" s="1"/>
  <c r="C27" i="2" s="1"/>
  <c r="C32" i="2" s="1"/>
  <c r="C38" i="2" s="1"/>
</calcChain>
</file>

<file path=xl/sharedStrings.xml><?xml version="1.0" encoding="utf-8"?>
<sst xmlns="http://schemas.openxmlformats.org/spreadsheetml/2006/main" count="186" uniqueCount="136">
  <si>
    <t>В тысячах казахстанских тенге</t>
  </si>
  <si>
    <t>Прим.</t>
  </si>
  <si>
    <t xml:space="preserve"> 31 декабря 2018 г.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</si>
  <si>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</si>
  <si>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</si>
  <si>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</si>
  <si>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</si>
  <si>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Инвестиции в долевые инструменты</t>
  </si>
  <si>
    <t>Займы выданные</t>
  </si>
  <si>
    <t xml:space="preserve">Прочие внеоборотные активы </t>
  </si>
  <si>
    <t xml:space="preserve">Итого внеоборотные активы 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</si>
  <si>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</si>
  <si>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</si>
  <si>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</si>
  <si>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Предоплаты по текущему подоходному налогу</t>
  </si>
  <si>
    <t>Денежные средства и денежные эквиваленты</t>
  </si>
  <si>
    <t xml:space="preserve">Итого оборотные активы 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</si>
  <si>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</si>
  <si>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</si>
  <si>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</si>
  <si>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</si>
  <si>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</si>
  <si>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</si>
  <si>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</si>
  <si>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</si>
  <si>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</si>
  <si>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</si>
  <si>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</si>
  <si>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Финансовая аренда</t>
  </si>
  <si>
    <t>Торговая и прочая кредиторская задолженность</t>
  </si>
  <si>
    <t>Резервы под обязательства по ликвидации</t>
  </si>
  <si>
    <t>и восстановлению горнорудных активов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</si>
  <si>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</si>
  <si>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</si>
  <si>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</si>
  <si>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Итого долгосрочные обязательства</t>
  </si>
  <si>
    <t>Краткосрочные обязательства</t>
  </si>
  <si>
    <t>Текущий подоходный налог к уплате</t>
  </si>
  <si>
    <t>Дивиденды к выплате</t>
  </si>
  <si>
    <t>Итого краткосрочные обязательства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</si>
  <si>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</si>
  <si>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</si>
  <si>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</si>
  <si>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</si>
  <si>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</si>
  <si>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</si>
  <si>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 xml:space="preserve">За три месяца, закончившихся 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</si>
  <si>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</si>
  <si>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</si>
  <si>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</si>
  <si>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</si>
  <si>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</si>
  <si>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</si>
  <si>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</si>
  <si>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Прибыль от основной деятельности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</si>
  <si>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</si>
  <si>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</si>
  <si>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</si>
  <si>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</si>
  <si>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Прибыль за отчётный период</t>
  </si>
  <si>
    <t>Прочий совокупный доход</t>
  </si>
  <si>
    <t>Совокупный доход за отчётный период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</si>
  <si>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</si>
  <si>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</si>
  <si>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</si>
  <si>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</si>
  <si>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</si>
  <si>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</si>
  <si>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</si>
  <si>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</si>
  <si>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</si>
  <si>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</si>
  <si>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 xml:space="preserve">Остаток на 1 января 2018 года </t>
  </si>
  <si>
    <t xml:space="preserve">Прибыль за отчетный период </t>
  </si>
  <si>
    <t>Прочий совокупный доход за отчетный период</t>
  </si>
  <si>
    <t xml:space="preserve">Совокупный доход за отчетный период  </t>
  </si>
  <si>
    <t xml:space="preserve">Остаток на 31 декабря 2018 года </t>
  </si>
  <si>
    <t>Прибыль за отчетный период</t>
  </si>
  <si>
    <t>Совокупный доход за отчетный период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</si>
  <si>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</si>
  <si>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</si>
  <si>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</si>
  <si>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Износ основных средств и нематериальных активов</t>
  </si>
  <si>
    <t>Восстановление убытка от обесценения основных средств</t>
  </si>
  <si>
    <t>Убыток от выбытия ОС и НМА</t>
  </si>
  <si>
    <t>Резервы на обесценение сырья и материалов</t>
  </si>
  <si>
    <t>Резервы под ожидаемые кредитные убытки по торговой и прочей дебиторской задолженности</t>
  </si>
  <si>
    <t>Курсовая разница от операционной деятельности</t>
  </si>
  <si>
    <t>Прочие</t>
  </si>
  <si>
    <t>Движение денежных средств по операционной деятельности до изменений оборотного капитала</t>
  </si>
  <si>
    <t>Увеличение товарно-материальных запасов</t>
  </si>
  <si>
    <t xml:space="preserve">Уменьшение /(увеличение) дебиторской задолженности по основной деятельности и прочих оборотных активов </t>
  </si>
  <si>
    <t xml:space="preserve">Уменьшение в кредиторской задолженности по основной деятельности и прочей кредиторской задолженности </t>
  </si>
  <si>
    <t>Денежные средства, полученных от операционной деятельности:</t>
  </si>
  <si>
    <t>Вознаграждения работникам выплаченные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</si>
  <si>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</si>
  <si>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</si>
  <si>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</si>
  <si>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</si>
  <si>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</si>
  <si>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</si>
  <si>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</si>
  <si>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Чистые денежные средства, использованные в инвестиционной деятельности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</si>
  <si>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</si>
  <si>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</si>
  <si>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</si>
  <si>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</si>
  <si>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</si>
  <si>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Чистое увеличение денежных средств и денежных эквивалентов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</si>
  <si>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</si>
  <si>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</si>
  <si>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>Вид деятельности организации: Добыча и реализация каменного угля</t>
  </si>
  <si>
    <t>ОКПО 39782094</t>
  </si>
  <si>
    <t>Главный бухгалтер: Лысенко Вадим Петрович</t>
  </si>
  <si>
    <t xml:space="preserve"> Промежуточный консолидированный отчет об изменениях в капитале</t>
  </si>
  <si>
    <t>Промежуточный консолидированный  отчет о движении денежных средств (косвенный метод)</t>
  </si>
  <si>
    <t>за шесть месяцев, закончившихся 30 июня 2019 года</t>
  </si>
  <si>
    <t>30 июня 2019 г.</t>
  </si>
  <si>
    <t>30 июня 2018 г.</t>
  </si>
  <si>
    <t xml:space="preserve">          за шесть месяцев, закончившихся  30 июня 2019 года</t>
  </si>
  <si>
    <t xml:space="preserve">Остаток на 30 июня 2018 года </t>
  </si>
  <si>
    <t>Остаток на 30 июня 2019 года</t>
  </si>
  <si>
    <t>за шесть месяцев, закончившихся 30 июня 2019  года</t>
  </si>
  <si>
    <t xml:space="preserve">За шесть месяцев, закончившихся </t>
  </si>
  <si>
    <r>
      <t xml:space="preserve">Наименование организации: </t>
    </r>
    <r>
      <rPr>
        <b/>
        <sz val="11"/>
        <color theme="1"/>
        <rFont val="Calibri"/>
        <family val="2"/>
        <charset val="204"/>
        <scheme val="minor"/>
      </rPr>
      <t>АО "Шубарколь Комир"</t>
    </r>
  </si>
  <si>
    <r>
      <t xml:space="preserve">Наименование организации : </t>
    </r>
    <r>
      <rPr>
        <b/>
        <sz val="11"/>
        <color theme="1"/>
        <rFont val="Calibri"/>
        <family val="2"/>
        <charset val="204"/>
        <scheme val="minor"/>
      </rPr>
      <t>АО Шубарколь комир</t>
    </r>
  </si>
  <si>
    <t>Промежуточный  консолиированный бухгалтерский баланс по состоянию на 30 июня 2019 г.</t>
  </si>
  <si>
    <t>Вадим Лысенко</t>
  </si>
  <si>
    <t>Базовая прибыль на акцию за период</t>
  </si>
  <si>
    <t>Увеличение денежных средств с ограничением по снятию</t>
  </si>
  <si>
    <t>Рустам Ибрагимов</t>
  </si>
  <si>
    <t>Руководитель: Ибрагимов Рустам Сухрабович</t>
  </si>
  <si>
    <t xml:space="preserve"> 03 сентября 2019 года </t>
  </si>
  <si>
    <t>Промежуточный консолидированный отчет о совокупном доходе</t>
  </si>
  <si>
    <t>4.14</t>
  </si>
  <si>
    <t>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</si>
</sst>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i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10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0" fillId="0" borderId="0" xfId="0" applyFont="1"/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4" fontId="12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4" fontId="12" fillId="0" borderId="12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164" fontId="13" fillId="0" borderId="0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 indent="1"/>
    </xf>
    <xf numFmtId="3" fontId="6" fillId="0" borderId="27" xfId="0" applyNumberFormat="1" applyFont="1" applyBorder="1" applyAlignment="1">
      <alignment horizontal="right" vertical="center" wrapText="1"/>
    </xf>
    <xf numFmtId="164" fontId="12" fillId="0" borderId="27" xfId="1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 inden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164" fontId="12" fillId="0" borderId="34" xfId="1" applyNumberFormat="1" applyFont="1" applyBorder="1" applyAlignment="1">
      <alignment horizontal="right" vertical="center"/>
    </xf>
    <xf numFmtId="164" fontId="12" fillId="0" borderId="35" xfId="1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164" fontId="12" fillId="0" borderId="37" xfId="1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64" fontId="12" fillId="0" borderId="28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27" xfId="0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164" fontId="13" fillId="0" borderId="27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4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164" fontId="12" fillId="0" borderId="14" xfId="1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164" fontId="13" fillId="0" borderId="13" xfId="1" applyNumberFormat="1" applyFont="1" applyBorder="1" applyAlignment="1">
      <alignment horizontal="right" vertical="center"/>
    </xf>
    <xf numFmtId="164" fontId="13" fillId="0" borderId="50" xfId="1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right" vertical="center" wrapText="1"/>
    </xf>
    <xf numFmtId="0" fontId="8" fillId="0" borderId="4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164" fontId="13" fillId="0" borderId="51" xfId="1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right" vertical="center" wrapText="1"/>
    </xf>
    <xf numFmtId="3" fontId="6" fillId="0" borderId="49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64" fontId="12" fillId="0" borderId="50" xfId="1" applyNumberFormat="1" applyFont="1" applyBorder="1" applyAlignment="1">
      <alignment horizontal="right" vertical="center"/>
    </xf>
    <xf numFmtId="0" fontId="4" fillId="0" borderId="54" xfId="0" applyFont="1" applyBorder="1" applyAlignment="1">
      <alignment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center" wrapText="1"/>
    </xf>
    <xf numFmtId="0" fontId="0" fillId="0" borderId="0" xfId="0" applyBorder="1"/>
    <xf numFmtId="0" fontId="4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49" fontId="4" fillId="0" borderId="55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0" fontId="6" fillId="0" borderId="60" xfId="0" applyFont="1" applyBorder="1" applyAlignment="1">
      <alignment horizontal="right" vertical="center" wrapText="1"/>
    </xf>
    <xf numFmtId="0" fontId="6" fillId="0" borderId="61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</cellXfs>
  <cellStyles count="2">
    <cellStyle name="Normal 30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opLeftCell="A49" workbookViewId="0">
      <selection activeCell="J66" sqref="J66"/>
    </sheetView>
  </sheetViews>
  <sheetFormatPr defaultRowHeight="15" x14ac:dyDescent="0.25"/>
  <cols>
    <col min="1" max="1" width="44.140625" customWidth="1"/>
    <col min="2" max="2" width="0.28515625" customWidth="1"/>
    <col min="4" max="4" width="12.140625" customWidth="1"/>
    <col min="5" max="5" width="11" customWidth="1"/>
    <col min="6" max="6" width="24.28515625" customWidth="1"/>
  </cols>
  <sheetData>
    <row r="2" spans="1:6" x14ac:dyDescent="0.25">
      <c r="A2" s="8" t="s">
        <v>126</v>
      </c>
      <c r="B2" s="8"/>
      <c r="C2" s="8"/>
      <c r="D2" s="8"/>
      <c r="E2" s="8"/>
      <c r="F2" s="8"/>
    </row>
    <row r="4" spans="1:6" x14ac:dyDescent="0.25">
      <c r="A4" t="s">
        <v>125</v>
      </c>
    </row>
    <row r="5" spans="1:6" x14ac:dyDescent="0.25">
      <c r="A5" t="s">
        <v>111</v>
      </c>
    </row>
    <row r="6" spans="1:6" x14ac:dyDescent="0.25">
      <c r="A6" t="s">
        <v>112</v>
      </c>
    </row>
    <row r="7" spans="1:6" ht="15.75" thickBot="1" x14ac:dyDescent="0.3">
      <c r="C7" s="135"/>
      <c r="D7" s="135"/>
    </row>
    <row r="8" spans="1:6" ht="36" customHeight="1" thickBot="1" x14ac:dyDescent="0.3">
      <c r="A8" s="179" t="s">
        <v>0</v>
      </c>
      <c r="B8" s="180"/>
      <c r="C8" s="136" t="s">
        <v>1</v>
      </c>
      <c r="D8" s="185" t="s">
        <v>117</v>
      </c>
      <c r="E8" s="186" t="s">
        <v>117</v>
      </c>
      <c r="F8" s="40" t="s">
        <v>2</v>
      </c>
    </row>
    <row r="9" spans="1:6" ht="15.75" thickBot="1" x14ac:dyDescent="0.3">
      <c r="A9" s="84" t="s">
        <v>3</v>
      </c>
      <c r="B9" s="152"/>
      <c r="C9" s="153"/>
      <c r="D9" s="183"/>
      <c r="E9" s="184"/>
      <c r="F9" s="89"/>
    </row>
    <row r="10" spans="1:6" x14ac:dyDescent="0.25">
      <c r="A10" s="25" t="s">
        <v>4</v>
      </c>
      <c r="B10" s="176"/>
      <c r="C10" s="176"/>
      <c r="D10" s="182"/>
      <c r="E10" s="182"/>
      <c r="F10" s="26"/>
    </row>
    <row r="11" spans="1:6" ht="22.5" customHeight="1" x14ac:dyDescent="0.25">
      <c r="A11" s="71" t="s">
        <v>5</v>
      </c>
      <c r="B11" s="172"/>
      <c r="C11" s="172"/>
      <c r="D11" s="181">
        <v>124630472</v>
      </c>
      <c r="E11" s="181"/>
      <c r="F11" s="72">
        <v>117621250</v>
      </c>
    </row>
    <row r="12" spans="1:6" x14ac:dyDescent="0.25">
      <c r="A12" s="71" t="s">
        <v>6</v>
      </c>
      <c r="B12" s="172"/>
      <c r="C12" s="172"/>
      <c r="D12" s="181">
        <v>1864571</v>
      </c>
      <c r="E12" s="181"/>
      <c r="F12" s="72">
        <v>2113830</v>
      </c>
    </row>
    <row r="13" spans="1:6" x14ac:dyDescent="0.25">
      <c r="A13" s="71" t="s">
        <v>7</v>
      </c>
      <c r="B13" s="172"/>
      <c r="C13" s="172"/>
      <c r="D13" s="181">
        <v>439756</v>
      </c>
      <c r="E13" s="181"/>
      <c r="F13" s="72">
        <v>439756</v>
      </c>
    </row>
    <row r="14" spans="1:6" x14ac:dyDescent="0.25">
      <c r="A14" s="71" t="s">
        <v>8</v>
      </c>
      <c r="B14" s="172"/>
      <c r="C14" s="172"/>
      <c r="D14" s="181">
        <v>2032820</v>
      </c>
      <c r="E14" s="181"/>
      <c r="F14" s="72">
        <v>7642528</v>
      </c>
    </row>
    <row r="15" spans="1:6" x14ac:dyDescent="0.25">
      <c r="A15" s="71" t="s">
        <v>9</v>
      </c>
      <c r="B15" s="172"/>
      <c r="C15" s="172"/>
      <c r="D15" s="181">
        <v>4317429</v>
      </c>
      <c r="E15" s="181"/>
      <c r="F15" s="72">
        <v>4791111</v>
      </c>
    </row>
    <row r="16" spans="1:6" ht="15.75" thickBot="1" x14ac:dyDescent="0.3">
      <c r="A16" s="29"/>
      <c r="B16" s="175"/>
      <c r="C16" s="175"/>
      <c r="D16" s="191"/>
      <c r="E16" s="191"/>
      <c r="F16" s="30"/>
    </row>
    <row r="17" spans="1:6" ht="15" customHeight="1" x14ac:dyDescent="0.25">
      <c r="A17" s="25" t="s">
        <v>10</v>
      </c>
      <c r="B17" s="146"/>
      <c r="C17" s="147"/>
      <c r="D17" s="189">
        <f>SUM(D11:E16)</f>
        <v>133285048</v>
      </c>
      <c r="E17" s="190"/>
      <c r="F17" s="31">
        <f>SUM(F11:F16)</f>
        <v>132608475</v>
      </c>
    </row>
    <row r="18" spans="1:6" ht="15.75" thickBot="1" x14ac:dyDescent="0.3">
      <c r="A18" s="32"/>
      <c r="B18" s="177"/>
      <c r="C18" s="178"/>
      <c r="D18" s="200"/>
      <c r="E18" s="201"/>
      <c r="F18" s="33"/>
    </row>
    <row r="19" spans="1:6" x14ac:dyDescent="0.25">
      <c r="A19" s="25" t="s">
        <v>11</v>
      </c>
      <c r="B19" s="176"/>
      <c r="C19" s="176"/>
      <c r="D19" s="199"/>
      <c r="E19" s="199"/>
      <c r="F19" s="35"/>
    </row>
    <row r="20" spans="1:6" x14ac:dyDescent="0.25">
      <c r="A20" s="71" t="s">
        <v>12</v>
      </c>
      <c r="B20" s="172"/>
      <c r="C20" s="172"/>
      <c r="D20" s="181">
        <v>6050952</v>
      </c>
      <c r="E20" s="181"/>
      <c r="F20" s="72">
        <v>3782233</v>
      </c>
    </row>
    <row r="21" spans="1:6" x14ac:dyDescent="0.25">
      <c r="A21" s="71" t="s">
        <v>13</v>
      </c>
      <c r="B21" s="172"/>
      <c r="C21" s="172"/>
      <c r="D21" s="181">
        <v>25379043</v>
      </c>
      <c r="E21" s="181"/>
      <c r="F21" s="72">
        <v>16847459</v>
      </c>
    </row>
    <row r="22" spans="1:6" ht="15" customHeight="1" x14ac:dyDescent="0.25">
      <c r="A22" s="71" t="s">
        <v>8</v>
      </c>
      <c r="B22" s="172"/>
      <c r="C22" s="172"/>
      <c r="D22" s="181">
        <v>122145047</v>
      </c>
      <c r="E22" s="181"/>
      <c r="F22" s="72">
        <v>163411810</v>
      </c>
    </row>
    <row r="23" spans="1:6" x14ac:dyDescent="0.25">
      <c r="A23" s="71" t="s">
        <v>14</v>
      </c>
      <c r="B23" s="172"/>
      <c r="C23" s="172"/>
      <c r="D23" s="181">
        <v>1257583</v>
      </c>
      <c r="E23" s="181"/>
      <c r="F23" s="72">
        <v>46163</v>
      </c>
    </row>
    <row r="24" spans="1:6" x14ac:dyDescent="0.25">
      <c r="A24" s="71" t="s">
        <v>15</v>
      </c>
      <c r="B24" s="172"/>
      <c r="C24" s="172"/>
      <c r="D24" s="181">
        <v>4278375</v>
      </c>
      <c r="E24" s="181"/>
      <c r="F24" s="72">
        <v>17968173</v>
      </c>
    </row>
    <row r="25" spans="1:6" ht="15.75" thickBot="1" x14ac:dyDescent="0.3">
      <c r="A25" s="29"/>
      <c r="B25" s="175"/>
      <c r="C25" s="175"/>
      <c r="D25" s="191"/>
      <c r="E25" s="191"/>
      <c r="F25" s="30"/>
    </row>
    <row r="26" spans="1:6" ht="15" customHeight="1" x14ac:dyDescent="0.25">
      <c r="A26" s="25" t="s">
        <v>16</v>
      </c>
      <c r="B26" s="146"/>
      <c r="C26" s="147"/>
      <c r="D26" s="189">
        <f>SUM(D20:E25)</f>
        <v>159111000</v>
      </c>
      <c r="E26" s="190"/>
      <c r="F26" s="31">
        <f>SUM(F20:F25)</f>
        <v>202055838</v>
      </c>
    </row>
    <row r="27" spans="1:6" ht="15.75" thickBot="1" x14ac:dyDescent="0.3">
      <c r="A27" s="32"/>
      <c r="B27" s="142"/>
      <c r="C27" s="143"/>
      <c r="D27" s="169"/>
      <c r="E27" s="170"/>
      <c r="F27" s="33"/>
    </row>
    <row r="28" spans="1:6" ht="15" customHeight="1" x14ac:dyDescent="0.25">
      <c r="A28" s="25" t="s">
        <v>17</v>
      </c>
      <c r="B28" s="140"/>
      <c r="C28" s="141"/>
      <c r="D28" s="187">
        <f>D17+D26</f>
        <v>292396048</v>
      </c>
      <c r="E28" s="188"/>
      <c r="F28" s="31">
        <f>F17+F26</f>
        <v>334664313</v>
      </c>
    </row>
    <row r="29" spans="1:6" ht="15.75" thickBot="1" x14ac:dyDescent="0.3">
      <c r="A29" s="93"/>
      <c r="B29" s="173"/>
      <c r="C29" s="174"/>
      <c r="D29" s="193"/>
      <c r="E29" s="194"/>
      <c r="F29" s="137"/>
    </row>
    <row r="30" spans="1:6" x14ac:dyDescent="0.25">
      <c r="A30" s="36" t="s">
        <v>18</v>
      </c>
      <c r="B30" s="171"/>
      <c r="C30" s="171"/>
      <c r="D30" s="192"/>
      <c r="E30" s="192"/>
      <c r="F30" s="138"/>
    </row>
    <row r="31" spans="1:6" x14ac:dyDescent="0.25">
      <c r="A31" s="71" t="s">
        <v>19</v>
      </c>
      <c r="B31" s="172"/>
      <c r="C31" s="172"/>
      <c r="D31" s="181">
        <v>9540291</v>
      </c>
      <c r="E31" s="181"/>
      <c r="F31" s="51">
        <v>9540291</v>
      </c>
    </row>
    <row r="32" spans="1:6" x14ac:dyDescent="0.25">
      <c r="A32" s="71" t="s">
        <v>20</v>
      </c>
      <c r="B32" s="172"/>
      <c r="C32" s="172"/>
      <c r="D32" s="181">
        <v>188565</v>
      </c>
      <c r="E32" s="181"/>
      <c r="F32" s="51">
        <v>188565</v>
      </c>
    </row>
    <row r="33" spans="1:6" x14ac:dyDescent="0.25">
      <c r="A33" s="71" t="s">
        <v>21</v>
      </c>
      <c r="B33" s="172"/>
      <c r="C33" s="172"/>
      <c r="D33" s="181">
        <v>944187</v>
      </c>
      <c r="E33" s="181"/>
      <c r="F33" s="51">
        <v>1073703</v>
      </c>
    </row>
    <row r="34" spans="1:6" x14ac:dyDescent="0.25">
      <c r="A34" s="71" t="s">
        <v>22</v>
      </c>
      <c r="B34" s="172"/>
      <c r="C34" s="172"/>
      <c r="D34" s="181">
        <v>96041530</v>
      </c>
      <c r="E34" s="181"/>
      <c r="F34" s="51">
        <v>81001008</v>
      </c>
    </row>
    <row r="35" spans="1:6" ht="15.75" thickBot="1" x14ac:dyDescent="0.3">
      <c r="A35" s="29"/>
      <c r="B35" s="175"/>
      <c r="C35" s="175"/>
      <c r="D35" s="191"/>
      <c r="E35" s="191"/>
      <c r="F35" s="98"/>
    </row>
    <row r="36" spans="1:6" x14ac:dyDescent="0.25">
      <c r="A36" s="25" t="s">
        <v>23</v>
      </c>
      <c r="B36" s="146"/>
      <c r="C36" s="147"/>
      <c r="D36" s="189">
        <f>SUM(D31:E35)</f>
        <v>106714573</v>
      </c>
      <c r="E36" s="190"/>
      <c r="F36" s="31">
        <f>SUM(F31:F35)</f>
        <v>91803567</v>
      </c>
    </row>
    <row r="37" spans="1:6" ht="15.75" thickBot="1" x14ac:dyDescent="0.3">
      <c r="A37" s="32"/>
      <c r="B37" s="142"/>
      <c r="C37" s="143"/>
      <c r="D37" s="169"/>
      <c r="E37" s="170"/>
      <c r="F37" s="33"/>
    </row>
    <row r="38" spans="1:6" ht="15.75" thickBot="1" x14ac:dyDescent="0.3">
      <c r="A38" s="84" t="s">
        <v>24</v>
      </c>
      <c r="B38" s="152"/>
      <c r="C38" s="153"/>
      <c r="D38" s="167"/>
      <c r="E38" s="168"/>
      <c r="F38" s="85"/>
    </row>
    <row r="39" spans="1:6" x14ac:dyDescent="0.25">
      <c r="A39" s="25" t="s">
        <v>25</v>
      </c>
      <c r="B39" s="146"/>
      <c r="C39" s="147"/>
      <c r="D39" s="165"/>
      <c r="E39" s="166"/>
      <c r="F39" s="35"/>
    </row>
    <row r="40" spans="1:6" x14ac:dyDescent="0.25">
      <c r="A40" s="71" t="s">
        <v>26</v>
      </c>
      <c r="B40" s="144"/>
      <c r="C40" s="145"/>
      <c r="D40" s="163">
        <v>109578727</v>
      </c>
      <c r="E40" s="164"/>
      <c r="F40" s="72">
        <v>162315362</v>
      </c>
    </row>
    <row r="41" spans="1:6" x14ac:dyDescent="0.25">
      <c r="A41" s="71" t="s">
        <v>27</v>
      </c>
      <c r="B41" s="144"/>
      <c r="C41" s="145"/>
      <c r="D41" s="163">
        <v>1667971</v>
      </c>
      <c r="E41" s="164"/>
      <c r="F41" s="72">
        <v>2024314</v>
      </c>
    </row>
    <row r="42" spans="1:6" x14ac:dyDescent="0.25">
      <c r="A42" s="71" t="s">
        <v>28</v>
      </c>
      <c r="B42" s="144"/>
      <c r="C42" s="145"/>
      <c r="D42" s="163">
        <v>27225134</v>
      </c>
      <c r="E42" s="164"/>
      <c r="F42" s="72">
        <v>23295741</v>
      </c>
    </row>
    <row r="43" spans="1:6" x14ac:dyDescent="0.25">
      <c r="A43" s="71" t="s">
        <v>29</v>
      </c>
      <c r="B43" s="144"/>
      <c r="C43" s="145"/>
      <c r="D43" s="163">
        <v>622277</v>
      </c>
      <c r="E43" s="164"/>
      <c r="F43" s="72">
        <v>235016</v>
      </c>
    </row>
    <row r="44" spans="1:6" x14ac:dyDescent="0.25">
      <c r="A44" s="86" t="s">
        <v>30</v>
      </c>
      <c r="B44" s="154"/>
      <c r="C44" s="155"/>
      <c r="D44" s="158">
        <v>1075754</v>
      </c>
      <c r="E44" s="159"/>
      <c r="F44" s="159">
        <v>1030795</v>
      </c>
    </row>
    <row r="45" spans="1:6" x14ac:dyDescent="0.25">
      <c r="A45" s="87" t="s">
        <v>31</v>
      </c>
      <c r="B45" s="156"/>
      <c r="C45" s="157"/>
      <c r="D45" s="160"/>
      <c r="E45" s="161"/>
      <c r="F45" s="162"/>
    </row>
    <row r="46" spans="1:6" ht="15" customHeight="1" x14ac:dyDescent="0.25">
      <c r="A46" s="71" t="s">
        <v>32</v>
      </c>
      <c r="B46" s="144"/>
      <c r="C46" s="145"/>
      <c r="D46" s="163">
        <v>749871</v>
      </c>
      <c r="E46" s="164"/>
      <c r="F46" s="72">
        <v>749871</v>
      </c>
    </row>
    <row r="47" spans="1:6" x14ac:dyDescent="0.25">
      <c r="A47" s="71" t="s">
        <v>33</v>
      </c>
      <c r="B47" s="144"/>
      <c r="C47" s="145"/>
      <c r="D47" s="163">
        <v>63529</v>
      </c>
      <c r="E47" s="164"/>
      <c r="F47" s="72">
        <v>63529</v>
      </c>
    </row>
    <row r="48" spans="1:6" x14ac:dyDescent="0.25">
      <c r="A48" s="71" t="s">
        <v>34</v>
      </c>
      <c r="B48" s="144"/>
      <c r="C48" s="145"/>
      <c r="D48" s="163">
        <v>11272330</v>
      </c>
      <c r="E48" s="164"/>
      <c r="F48" s="72">
        <v>11219044</v>
      </c>
    </row>
    <row r="49" spans="1:6" ht="15.75" thickBot="1" x14ac:dyDescent="0.3">
      <c r="A49" s="29"/>
      <c r="B49" s="142"/>
      <c r="C49" s="143"/>
      <c r="D49" s="195"/>
      <c r="E49" s="196"/>
      <c r="F49" s="30"/>
    </row>
    <row r="50" spans="1:6" x14ac:dyDescent="0.25">
      <c r="A50" s="25" t="s">
        <v>35</v>
      </c>
      <c r="B50" s="140"/>
      <c r="C50" s="141"/>
      <c r="D50" s="187">
        <f>SUM(D40:E49)</f>
        <v>152255593</v>
      </c>
      <c r="E50" s="188"/>
      <c r="F50" s="31">
        <f>SUM(F40:F49)</f>
        <v>200933672</v>
      </c>
    </row>
    <row r="51" spans="1:6" ht="15.75" thickBot="1" x14ac:dyDescent="0.3">
      <c r="A51" s="32"/>
      <c r="B51" s="142"/>
      <c r="C51" s="143"/>
      <c r="D51" s="169"/>
      <c r="E51" s="170"/>
      <c r="F51" s="33"/>
    </row>
    <row r="52" spans="1:6" x14ac:dyDescent="0.25">
      <c r="A52" s="25" t="s">
        <v>36</v>
      </c>
      <c r="B52" s="146"/>
      <c r="C52" s="147"/>
      <c r="D52" s="165"/>
      <c r="E52" s="166"/>
      <c r="F52" s="35"/>
    </row>
    <row r="53" spans="1:6" x14ac:dyDescent="0.25">
      <c r="A53" s="71" t="s">
        <v>26</v>
      </c>
      <c r="B53" s="144"/>
      <c r="C53" s="145"/>
      <c r="D53" s="163">
        <v>11806252</v>
      </c>
      <c r="E53" s="164"/>
      <c r="F53" s="72">
        <v>5183103</v>
      </c>
    </row>
    <row r="54" spans="1:6" x14ac:dyDescent="0.25">
      <c r="A54" s="71" t="s">
        <v>27</v>
      </c>
      <c r="B54" s="144"/>
      <c r="C54" s="145"/>
      <c r="D54" s="163">
        <v>718420</v>
      </c>
      <c r="E54" s="164"/>
      <c r="F54" s="72">
        <v>718250</v>
      </c>
    </row>
    <row r="55" spans="1:6" x14ac:dyDescent="0.25">
      <c r="A55" s="71" t="s">
        <v>28</v>
      </c>
      <c r="B55" s="144"/>
      <c r="C55" s="145"/>
      <c r="D55" s="163">
        <v>3261911</v>
      </c>
      <c r="E55" s="164"/>
      <c r="F55" s="72">
        <v>2432720</v>
      </c>
    </row>
    <row r="56" spans="1:6" x14ac:dyDescent="0.25">
      <c r="A56" s="71" t="s">
        <v>37</v>
      </c>
      <c r="B56" s="144"/>
      <c r="C56" s="145"/>
      <c r="D56" s="163">
        <v>867</v>
      </c>
      <c r="E56" s="164"/>
      <c r="F56" s="72">
        <v>433849</v>
      </c>
    </row>
    <row r="57" spans="1:6" x14ac:dyDescent="0.25">
      <c r="A57" s="71" t="s">
        <v>29</v>
      </c>
      <c r="B57" s="144"/>
      <c r="C57" s="145"/>
      <c r="D57" s="163">
        <v>17545392</v>
      </c>
      <c r="E57" s="164"/>
      <c r="F57" s="72">
        <v>33037516</v>
      </c>
    </row>
    <row r="58" spans="1:6" x14ac:dyDescent="0.25">
      <c r="A58" s="71" t="s">
        <v>32</v>
      </c>
      <c r="B58" s="144"/>
      <c r="C58" s="145"/>
      <c r="D58" s="163">
        <v>14787</v>
      </c>
      <c r="E58" s="164"/>
      <c r="F58" s="72">
        <v>36343</v>
      </c>
    </row>
    <row r="59" spans="1:6" x14ac:dyDescent="0.25">
      <c r="A59" s="71" t="s">
        <v>38</v>
      </c>
      <c r="B59" s="148"/>
      <c r="C59" s="149"/>
      <c r="D59" s="163">
        <v>78253</v>
      </c>
      <c r="E59" s="164"/>
      <c r="F59" s="72">
        <v>85293</v>
      </c>
    </row>
    <row r="60" spans="1:6" ht="15.75" thickBot="1" x14ac:dyDescent="0.3">
      <c r="A60" s="29"/>
      <c r="B60" s="142"/>
      <c r="C60" s="143"/>
      <c r="D60" s="197"/>
      <c r="E60" s="198"/>
      <c r="F60" s="30"/>
    </row>
    <row r="61" spans="1:6" x14ac:dyDescent="0.25">
      <c r="A61" s="36" t="s">
        <v>39</v>
      </c>
      <c r="B61" s="140"/>
      <c r="C61" s="141"/>
      <c r="D61" s="187">
        <f>SUM(D53:E60)</f>
        <v>33425882</v>
      </c>
      <c r="E61" s="188"/>
      <c r="F61" s="37">
        <f>SUM(F53:F60)</f>
        <v>41927074</v>
      </c>
    </row>
    <row r="62" spans="1:6" ht="15.75" thickBot="1" x14ac:dyDescent="0.3">
      <c r="A62" s="32"/>
      <c r="B62" s="142"/>
      <c r="C62" s="143"/>
      <c r="D62" s="169"/>
      <c r="E62" s="170"/>
      <c r="F62" s="33"/>
    </row>
    <row r="63" spans="1:6" x14ac:dyDescent="0.25">
      <c r="A63" s="25" t="s">
        <v>40</v>
      </c>
      <c r="B63" s="140"/>
      <c r="C63" s="141"/>
      <c r="D63" s="187">
        <f>D50+D61</f>
        <v>185681475</v>
      </c>
      <c r="E63" s="188"/>
      <c r="F63" s="31">
        <f>F50+F61</f>
        <v>242860746</v>
      </c>
    </row>
    <row r="64" spans="1:6" ht="15.75" thickBot="1" x14ac:dyDescent="0.3">
      <c r="A64" s="32"/>
      <c r="B64" s="142"/>
      <c r="C64" s="143"/>
      <c r="D64" s="169"/>
      <c r="E64" s="170"/>
      <c r="F64" s="33"/>
    </row>
    <row r="65" spans="1:6" x14ac:dyDescent="0.25">
      <c r="A65" s="25" t="s">
        <v>41</v>
      </c>
      <c r="B65" s="150"/>
      <c r="C65" s="151"/>
      <c r="D65" s="187">
        <f>D63+D36</f>
        <v>292396048</v>
      </c>
      <c r="E65" s="188"/>
      <c r="F65" s="31">
        <f>F63+F36</f>
        <v>334664313</v>
      </c>
    </row>
    <row r="66" spans="1:6" ht="15.75" thickBot="1" x14ac:dyDescent="0.3">
      <c r="A66" s="32"/>
      <c r="B66" s="142"/>
      <c r="C66" s="143"/>
      <c r="D66" s="169"/>
      <c r="E66" s="170"/>
      <c r="F66" s="33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3" t="s">
        <v>132</v>
      </c>
    </row>
    <row r="69" spans="1:6" x14ac:dyDescent="0.25">
      <c r="A69" s="4"/>
    </row>
    <row r="70" spans="1:6" x14ac:dyDescent="0.25">
      <c r="A70" s="4" t="s">
        <v>42</v>
      </c>
      <c r="D70" s="4" t="s">
        <v>43</v>
      </c>
    </row>
    <row r="71" spans="1:6" x14ac:dyDescent="0.25">
      <c r="A71" s="4" t="s">
        <v>130</v>
      </c>
      <c r="D71" s="4" t="s">
        <v>127</v>
      </c>
    </row>
    <row r="72" spans="1:6" x14ac:dyDescent="0.25">
      <c r="A72" s="4" t="s">
        <v>44</v>
      </c>
      <c r="D72" s="4" t="s">
        <v>45</v>
      </c>
    </row>
  </sheetData>
  <mergeCells count="117">
    <mergeCell ref="D19:E19"/>
    <mergeCell ref="D18:E18"/>
    <mergeCell ref="D17:E17"/>
    <mergeCell ref="D16:E16"/>
    <mergeCell ref="D15:E15"/>
    <mergeCell ref="D14:E14"/>
    <mergeCell ref="D13:E13"/>
    <mergeCell ref="D12:E12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66:E66"/>
    <mergeCell ref="D65:E65"/>
    <mergeCell ref="D64:E64"/>
    <mergeCell ref="D63:E63"/>
    <mergeCell ref="D62:E62"/>
    <mergeCell ref="D61:E61"/>
    <mergeCell ref="D60:E60"/>
    <mergeCell ref="D59:E59"/>
    <mergeCell ref="D58:E58"/>
    <mergeCell ref="D11:E11"/>
    <mergeCell ref="D10:E10"/>
    <mergeCell ref="D9:E9"/>
    <mergeCell ref="D8:E8"/>
    <mergeCell ref="D57:E57"/>
    <mergeCell ref="D56:E56"/>
    <mergeCell ref="D55:E55"/>
    <mergeCell ref="D54:E54"/>
    <mergeCell ref="D53:E53"/>
    <mergeCell ref="D52:E52"/>
    <mergeCell ref="D51:E51"/>
    <mergeCell ref="D50:E50"/>
    <mergeCell ref="D36:E36"/>
    <mergeCell ref="D35:E35"/>
    <mergeCell ref="D34:E34"/>
    <mergeCell ref="D33:E33"/>
    <mergeCell ref="D32:E32"/>
    <mergeCell ref="D31:E31"/>
    <mergeCell ref="D30:E30"/>
    <mergeCell ref="D29:E29"/>
    <mergeCell ref="D49:E49"/>
    <mergeCell ref="D48:E48"/>
    <mergeCell ref="D47:E47"/>
    <mergeCell ref="D41:E41"/>
    <mergeCell ref="B11:C11"/>
    <mergeCell ref="B12:C12"/>
    <mergeCell ref="B9:C9"/>
    <mergeCell ref="B10:C10"/>
    <mergeCell ref="A8:B8"/>
    <mergeCell ref="B17:C17"/>
    <mergeCell ref="B15:C15"/>
    <mergeCell ref="B16:C16"/>
    <mergeCell ref="B13:C13"/>
    <mergeCell ref="B14:C14"/>
    <mergeCell ref="B21:C21"/>
    <mergeCell ref="B22:C22"/>
    <mergeCell ref="B19:C19"/>
    <mergeCell ref="B20:C20"/>
    <mergeCell ref="B18:C18"/>
    <mergeCell ref="B26:C26"/>
    <mergeCell ref="B27:C27"/>
    <mergeCell ref="B25:C25"/>
    <mergeCell ref="B23:C23"/>
    <mergeCell ref="B24:C24"/>
    <mergeCell ref="B30:C30"/>
    <mergeCell ref="B31:C31"/>
    <mergeCell ref="B29:C29"/>
    <mergeCell ref="B28:C28"/>
    <mergeCell ref="B36:C36"/>
    <mergeCell ref="B34:C34"/>
    <mergeCell ref="B35:C35"/>
    <mergeCell ref="B32:C32"/>
    <mergeCell ref="B33:C33"/>
    <mergeCell ref="B41:C41"/>
    <mergeCell ref="B38:C38"/>
    <mergeCell ref="B39:C39"/>
    <mergeCell ref="B37:C37"/>
    <mergeCell ref="B44:C45"/>
    <mergeCell ref="D44:E45"/>
    <mergeCell ref="F44:F45"/>
    <mergeCell ref="B46:C46"/>
    <mergeCell ref="D46:E46"/>
    <mergeCell ref="B42:C42"/>
    <mergeCell ref="D42:E42"/>
    <mergeCell ref="B43:C43"/>
    <mergeCell ref="D43:E43"/>
    <mergeCell ref="B40:C40"/>
    <mergeCell ref="D40:E40"/>
    <mergeCell ref="D39:E39"/>
    <mergeCell ref="D38:E38"/>
    <mergeCell ref="D37:E37"/>
    <mergeCell ref="B61:C61"/>
    <mergeCell ref="B59:C59"/>
    <mergeCell ref="B60:C60"/>
    <mergeCell ref="B57:C57"/>
    <mergeCell ref="B58:C58"/>
    <mergeCell ref="B66:C66"/>
    <mergeCell ref="B65:C65"/>
    <mergeCell ref="B63:C63"/>
    <mergeCell ref="B64:C64"/>
    <mergeCell ref="B62:C62"/>
    <mergeCell ref="B50:C50"/>
    <mergeCell ref="B51:C51"/>
    <mergeCell ref="B49:C49"/>
    <mergeCell ref="B47:C47"/>
    <mergeCell ref="B48:C48"/>
    <mergeCell ref="B55:C55"/>
    <mergeCell ref="B56:C56"/>
    <mergeCell ref="B53:C53"/>
    <mergeCell ref="B54:C54"/>
    <mergeCell ref="B52:C52"/>
  </mergeCells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49"/>
  <sheetViews>
    <sheetView topLeftCell="A22" workbookViewId="0">
      <selection activeCell="D54" sqref="D54"/>
    </sheetView>
  </sheetViews>
  <sheetFormatPr defaultRowHeight="15" x14ac:dyDescent="0.25"/>
  <cols>
    <col min="1" max="1" width="40" customWidth="1"/>
    <col min="3" max="3" width="19.85546875" customWidth="1"/>
    <col min="4" max="4" width="21.5703125" customWidth="1"/>
  </cols>
  <sheetData>
    <row r="3" spans="1:4" x14ac:dyDescent="0.25">
      <c r="A3" s="8" t="s">
        <v>133</v>
      </c>
    </row>
    <row r="4" spans="1:4" x14ac:dyDescent="0.25">
      <c r="A4" s="8" t="s">
        <v>116</v>
      </c>
    </row>
    <row r="6" spans="1:4" x14ac:dyDescent="0.25">
      <c r="A6" t="s">
        <v>124</v>
      </c>
    </row>
    <row r="7" spans="1:4" ht="15.75" thickBot="1" x14ac:dyDescent="0.3"/>
    <row r="8" spans="1:4" ht="22.5" x14ac:dyDescent="0.25">
      <c r="A8" s="202" t="s">
        <v>0</v>
      </c>
      <c r="B8" s="204" t="s">
        <v>1</v>
      </c>
      <c r="C8" s="50" t="s">
        <v>46</v>
      </c>
      <c r="D8" s="40" t="s">
        <v>46</v>
      </c>
    </row>
    <row r="9" spans="1:4" x14ac:dyDescent="0.25">
      <c r="A9" s="203"/>
      <c r="B9" s="205"/>
      <c r="C9" s="39" t="s">
        <v>117</v>
      </c>
      <c r="D9" s="41" t="s">
        <v>118</v>
      </c>
    </row>
    <row r="10" spans="1:4" x14ac:dyDescent="0.25">
      <c r="A10" s="63" t="s">
        <v>47</v>
      </c>
      <c r="B10" s="14"/>
      <c r="C10" s="88">
        <v>71246369</v>
      </c>
      <c r="D10" s="51">
        <v>58342215</v>
      </c>
    </row>
    <row r="11" spans="1:4" x14ac:dyDescent="0.25">
      <c r="A11" s="55" t="s">
        <v>48</v>
      </c>
      <c r="B11" s="14"/>
      <c r="C11" s="18">
        <v>-33300080</v>
      </c>
      <c r="D11" s="52">
        <v>-24584133</v>
      </c>
    </row>
    <row r="12" spans="1:4" ht="15.75" thickBot="1" x14ac:dyDescent="0.3">
      <c r="A12" s="44"/>
      <c r="B12" s="14"/>
      <c r="C12" s="19"/>
      <c r="D12" s="53"/>
    </row>
    <row r="13" spans="1:4" x14ac:dyDescent="0.25">
      <c r="A13" s="25" t="s">
        <v>49</v>
      </c>
      <c r="B13" s="14"/>
      <c r="C13" s="20">
        <f>C10+C11</f>
        <v>37946289</v>
      </c>
      <c r="D13" s="54">
        <f>D10+D11</f>
        <v>33758082</v>
      </c>
    </row>
    <row r="14" spans="1:4" ht="15.75" thickBot="1" x14ac:dyDescent="0.3">
      <c r="A14" s="42"/>
      <c r="B14" s="14"/>
      <c r="C14" s="19"/>
      <c r="D14" s="53"/>
    </row>
    <row r="15" spans="1:4" ht="15.75" thickTop="1" x14ac:dyDescent="0.25">
      <c r="A15" s="55" t="s">
        <v>50</v>
      </c>
      <c r="B15" s="14"/>
      <c r="C15" s="88">
        <v>2136792</v>
      </c>
      <c r="D15" s="51">
        <v>2126845</v>
      </c>
    </row>
    <row r="16" spans="1:4" x14ac:dyDescent="0.25">
      <c r="A16" s="55" t="s">
        <v>51</v>
      </c>
      <c r="B16" s="14"/>
      <c r="C16" s="18">
        <v>-956314</v>
      </c>
      <c r="D16" s="52">
        <v>-1515290</v>
      </c>
    </row>
    <row r="17" spans="1:4" x14ac:dyDescent="0.25">
      <c r="A17" s="55" t="s">
        <v>52</v>
      </c>
      <c r="B17" s="14"/>
      <c r="C17" s="18">
        <v>-96497</v>
      </c>
      <c r="D17" s="52">
        <v>-1648835</v>
      </c>
    </row>
    <row r="18" spans="1:4" x14ac:dyDescent="0.25">
      <c r="A18" s="55" t="s">
        <v>53</v>
      </c>
      <c r="B18" s="14"/>
      <c r="C18" s="18">
        <v>-9431359</v>
      </c>
      <c r="D18" s="52">
        <v>-6703557</v>
      </c>
    </row>
    <row r="19" spans="1:4" ht="15.75" thickBot="1" x14ac:dyDescent="0.3">
      <c r="A19" s="44"/>
      <c r="B19" s="14"/>
      <c r="C19" s="21"/>
      <c r="D19" s="56"/>
    </row>
    <row r="20" spans="1:4" x14ac:dyDescent="0.25">
      <c r="A20" s="25"/>
      <c r="B20" s="14"/>
      <c r="C20" s="19"/>
      <c r="D20" s="53"/>
    </row>
    <row r="21" spans="1:4" x14ac:dyDescent="0.25">
      <c r="A21" s="25" t="s">
        <v>54</v>
      </c>
      <c r="B21" s="14"/>
      <c r="C21" s="22">
        <f>C13+C15+C16+C17+C18</f>
        <v>29598911</v>
      </c>
      <c r="D21" s="57">
        <f>D13+D15+D16+D17+D18</f>
        <v>26017245</v>
      </c>
    </row>
    <row r="22" spans="1:4" ht="15.75" thickBot="1" x14ac:dyDescent="0.3">
      <c r="A22" s="58"/>
      <c r="B22" s="14"/>
      <c r="C22" s="21"/>
      <c r="D22" s="56"/>
    </row>
    <row r="23" spans="1:4" ht="15.75" thickTop="1" x14ac:dyDescent="0.25">
      <c r="A23" s="28"/>
      <c r="B23" s="14"/>
      <c r="C23" s="21"/>
      <c r="D23" s="56"/>
    </row>
    <row r="24" spans="1:4" x14ac:dyDescent="0.25">
      <c r="A24" s="55" t="s">
        <v>55</v>
      </c>
      <c r="B24" s="14"/>
      <c r="C24" s="88">
        <v>6969862</v>
      </c>
      <c r="D24" s="51">
        <v>11288780</v>
      </c>
    </row>
    <row r="25" spans="1:4" x14ac:dyDescent="0.25">
      <c r="A25" s="55" t="s">
        <v>56</v>
      </c>
      <c r="B25" s="14"/>
      <c r="C25" s="18">
        <v>-17735763</v>
      </c>
      <c r="D25" s="52">
        <v>-10248978</v>
      </c>
    </row>
    <row r="26" spans="1:4" x14ac:dyDescent="0.25">
      <c r="A26" s="28"/>
      <c r="B26" s="17"/>
      <c r="C26" s="21"/>
      <c r="D26" s="56"/>
    </row>
    <row r="27" spans="1:4" x14ac:dyDescent="0.25">
      <c r="A27" s="25" t="s">
        <v>57</v>
      </c>
      <c r="B27" s="14"/>
      <c r="C27" s="22">
        <f>C21+C24+C25</f>
        <v>18833010</v>
      </c>
      <c r="D27" s="57">
        <f>D21+D24+D25</f>
        <v>27057047</v>
      </c>
    </row>
    <row r="28" spans="1:4" x14ac:dyDescent="0.25">
      <c r="A28" s="25"/>
      <c r="B28" s="14"/>
      <c r="C28" s="19"/>
      <c r="D28" s="53"/>
    </row>
    <row r="29" spans="1:4" x14ac:dyDescent="0.25">
      <c r="A29" s="55" t="s">
        <v>58</v>
      </c>
      <c r="B29" s="14"/>
      <c r="C29" s="18">
        <v>-3792488</v>
      </c>
      <c r="D29" s="52">
        <v>-4681996</v>
      </c>
    </row>
    <row r="30" spans="1:4" ht="15.75" thickBot="1" x14ac:dyDescent="0.3">
      <c r="A30" s="44"/>
      <c r="B30" s="14"/>
      <c r="C30" s="21"/>
      <c r="D30" s="56"/>
    </row>
    <row r="31" spans="1:4" x14ac:dyDescent="0.25">
      <c r="A31" s="25"/>
      <c r="B31" s="14"/>
      <c r="C31" s="19"/>
      <c r="D31" s="53"/>
    </row>
    <row r="32" spans="1:4" x14ac:dyDescent="0.25">
      <c r="A32" s="25" t="s">
        <v>59</v>
      </c>
      <c r="B32" s="14"/>
      <c r="C32" s="22">
        <f>C27+C29</f>
        <v>15040522</v>
      </c>
      <c r="D32" s="57">
        <f>D27+D29</f>
        <v>22375051</v>
      </c>
    </row>
    <row r="33" spans="1:4" ht="15.75" thickBot="1" x14ac:dyDescent="0.3">
      <c r="A33" s="42"/>
      <c r="B33" s="14"/>
      <c r="C33" s="19"/>
      <c r="D33" s="53"/>
    </row>
    <row r="34" spans="1:4" ht="15.75" thickTop="1" x14ac:dyDescent="0.25">
      <c r="A34" s="25"/>
      <c r="B34" s="14"/>
      <c r="C34" s="19"/>
      <c r="D34" s="53"/>
    </row>
    <row r="35" spans="1:4" x14ac:dyDescent="0.25">
      <c r="A35" s="25" t="s">
        <v>60</v>
      </c>
      <c r="B35" s="14"/>
      <c r="C35" s="18">
        <v>-129516</v>
      </c>
      <c r="D35" s="52">
        <v>41746</v>
      </c>
    </row>
    <row r="36" spans="1:4" ht="15.75" thickBot="1" x14ac:dyDescent="0.3">
      <c r="A36" s="25"/>
      <c r="B36" s="14"/>
      <c r="C36" s="21"/>
      <c r="D36" s="56"/>
    </row>
    <row r="37" spans="1:4" x14ac:dyDescent="0.25">
      <c r="A37" s="36"/>
      <c r="B37" s="38"/>
      <c r="C37" s="19"/>
      <c r="D37" s="53"/>
    </row>
    <row r="38" spans="1:4" x14ac:dyDescent="0.25">
      <c r="A38" s="25" t="s">
        <v>61</v>
      </c>
      <c r="B38" s="38"/>
      <c r="C38" s="22">
        <f>C32+C35</f>
        <v>14911006</v>
      </c>
      <c r="D38" s="57">
        <f>D32+D35</f>
        <v>22416797</v>
      </c>
    </row>
    <row r="39" spans="1:4" ht="15.75" thickBot="1" x14ac:dyDescent="0.3">
      <c r="A39" s="59"/>
      <c r="B39" s="60"/>
      <c r="C39" s="61"/>
      <c r="D39" s="62"/>
    </row>
    <row r="40" spans="1:4" x14ac:dyDescent="0.25">
      <c r="A40" s="25"/>
      <c r="B40" s="133"/>
      <c r="C40" s="134"/>
      <c r="D40" s="26"/>
    </row>
    <row r="41" spans="1:4" ht="15.75" thickBot="1" x14ac:dyDescent="0.3">
      <c r="A41" s="49" t="s">
        <v>128</v>
      </c>
      <c r="B41" s="132"/>
      <c r="C41" s="139" t="s">
        <v>134</v>
      </c>
      <c r="D41" s="139" t="s">
        <v>135</v>
      </c>
    </row>
    <row r="44" spans="1:4" x14ac:dyDescent="0.25">
      <c r="A44" t="s">
        <v>131</v>
      </c>
    </row>
    <row r="47" spans="1:4" x14ac:dyDescent="0.25">
      <c r="A47" t="s">
        <v>113</v>
      </c>
    </row>
    <row r="49" spans="1:1" x14ac:dyDescent="0.25">
      <c r="A49" s="3" t="s">
        <v>132</v>
      </c>
    </row>
  </sheetData>
  <mergeCells count="2"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9"/>
  <sheetViews>
    <sheetView topLeftCell="A25" workbookViewId="0">
      <selection activeCell="L34" sqref="L34"/>
    </sheetView>
  </sheetViews>
  <sheetFormatPr defaultRowHeight="15" x14ac:dyDescent="0.25"/>
  <cols>
    <col min="1" max="1" width="42.42578125" customWidth="1"/>
    <col min="2" max="5" width="12" customWidth="1"/>
    <col min="6" max="6" width="12.7109375" customWidth="1"/>
  </cols>
  <sheetData>
    <row r="3" spans="1:6" x14ac:dyDescent="0.25">
      <c r="A3" s="8" t="s">
        <v>114</v>
      </c>
    </row>
    <row r="4" spans="1:6" x14ac:dyDescent="0.25">
      <c r="A4" s="8" t="s">
        <v>119</v>
      </c>
    </row>
    <row r="6" spans="1:6" x14ac:dyDescent="0.25">
      <c r="A6" t="s">
        <v>124</v>
      </c>
    </row>
    <row r="7" spans="1:6" ht="15.75" thickBot="1" x14ac:dyDescent="0.3"/>
    <row r="8" spans="1:6" ht="40.5" customHeight="1" x14ac:dyDescent="0.25">
      <c r="A8" s="202" t="s">
        <v>62</v>
      </c>
      <c r="B8" s="206" t="s">
        <v>63</v>
      </c>
      <c r="C8" s="206" t="s">
        <v>64</v>
      </c>
      <c r="D8" s="206" t="s">
        <v>21</v>
      </c>
      <c r="E8" s="206" t="s">
        <v>65</v>
      </c>
      <c r="F8" s="40" t="s">
        <v>66</v>
      </c>
    </row>
    <row r="9" spans="1:6" ht="15.75" thickBot="1" x14ac:dyDescent="0.3">
      <c r="A9" s="203"/>
      <c r="B9" s="207"/>
      <c r="C9" s="207"/>
      <c r="D9" s="207"/>
      <c r="E9" s="207"/>
      <c r="F9" s="41" t="s">
        <v>67</v>
      </c>
    </row>
    <row r="10" spans="1:6" hidden="1" x14ac:dyDescent="0.25">
      <c r="A10" s="28"/>
      <c r="B10" s="34"/>
      <c r="C10" s="34"/>
      <c r="D10" s="34"/>
      <c r="E10" s="34"/>
      <c r="F10" s="35"/>
    </row>
    <row r="11" spans="1:6" hidden="1" x14ac:dyDescent="0.25">
      <c r="A11" s="25" t="s">
        <v>68</v>
      </c>
      <c r="B11" s="9">
        <v>9540291</v>
      </c>
      <c r="C11" s="9">
        <v>188565</v>
      </c>
      <c r="D11" s="9">
        <v>772604</v>
      </c>
      <c r="E11" s="9">
        <v>30084541</v>
      </c>
      <c r="F11" s="31">
        <v>40586001</v>
      </c>
    </row>
    <row r="12" spans="1:6" ht="15.75" hidden="1" thickBot="1" x14ac:dyDescent="0.3">
      <c r="A12" s="42"/>
      <c r="B12" s="5"/>
      <c r="C12" s="5"/>
      <c r="D12" s="5"/>
      <c r="E12" s="5"/>
      <c r="F12" s="43"/>
    </row>
    <row r="13" spans="1:6" ht="15.75" hidden="1" thickTop="1" x14ac:dyDescent="0.25">
      <c r="A13" s="28"/>
      <c r="B13" s="34"/>
      <c r="C13" s="34"/>
      <c r="D13" s="34"/>
      <c r="E13" s="34"/>
      <c r="F13" s="35"/>
    </row>
    <row r="14" spans="1:6" hidden="1" x14ac:dyDescent="0.25">
      <c r="A14" s="71" t="s">
        <v>69</v>
      </c>
      <c r="B14" s="68" t="s">
        <v>70</v>
      </c>
      <c r="C14" s="68" t="s">
        <v>71</v>
      </c>
      <c r="D14" s="68" t="s">
        <v>70</v>
      </c>
      <c r="E14" s="69">
        <v>4306144</v>
      </c>
      <c r="F14" s="72">
        <v>4306144</v>
      </c>
    </row>
    <row r="15" spans="1:6" ht="15.75" hidden="1" thickBot="1" x14ac:dyDescent="0.3">
      <c r="A15" s="28"/>
      <c r="B15" s="34"/>
      <c r="C15" s="34"/>
      <c r="D15" s="34"/>
      <c r="E15" s="27"/>
      <c r="F15" s="26"/>
    </row>
    <row r="16" spans="1:6" x14ac:dyDescent="0.25">
      <c r="A16" s="36"/>
      <c r="B16" s="6"/>
      <c r="C16" s="6"/>
      <c r="D16" s="6"/>
      <c r="E16" s="6"/>
      <c r="F16" s="40"/>
    </row>
    <row r="17" spans="1:6" x14ac:dyDescent="0.25">
      <c r="A17" s="25" t="s">
        <v>72</v>
      </c>
      <c r="B17" s="9">
        <v>9540291</v>
      </c>
      <c r="C17" s="9">
        <v>188565</v>
      </c>
      <c r="D17" s="9">
        <v>772604</v>
      </c>
      <c r="E17" s="9">
        <v>34780771</v>
      </c>
      <c r="F17" s="31">
        <v>45282231</v>
      </c>
    </row>
    <row r="18" spans="1:6" ht="15.75" thickBot="1" x14ac:dyDescent="0.3">
      <c r="A18" s="42"/>
      <c r="B18" s="5"/>
      <c r="C18" s="5"/>
      <c r="D18" s="5"/>
      <c r="E18" s="5"/>
      <c r="F18" s="43"/>
    </row>
    <row r="19" spans="1:6" ht="15.75" thickTop="1" x14ac:dyDescent="0.25">
      <c r="A19" s="28"/>
      <c r="B19" s="34"/>
      <c r="C19" s="34"/>
      <c r="D19" s="34"/>
      <c r="E19" s="34"/>
      <c r="F19" s="35"/>
    </row>
    <row r="20" spans="1:6" x14ac:dyDescent="0.25">
      <c r="A20" s="71" t="s">
        <v>73</v>
      </c>
      <c r="B20" s="68" t="s">
        <v>70</v>
      </c>
      <c r="C20" s="68" t="s">
        <v>70</v>
      </c>
      <c r="D20" s="68" t="s">
        <v>70</v>
      </c>
      <c r="E20" s="69">
        <v>22375051</v>
      </c>
      <c r="F20" s="72">
        <v>22375051</v>
      </c>
    </row>
    <row r="21" spans="1:6" x14ac:dyDescent="0.25">
      <c r="A21" s="71" t="s">
        <v>74</v>
      </c>
      <c r="B21" s="68" t="s">
        <v>70</v>
      </c>
      <c r="C21" s="68" t="s">
        <v>70</v>
      </c>
      <c r="D21" s="70">
        <v>41746</v>
      </c>
      <c r="E21" s="68" t="s">
        <v>70</v>
      </c>
      <c r="F21" s="73">
        <v>41746</v>
      </c>
    </row>
    <row r="22" spans="1:6" ht="15.75" thickBot="1" x14ac:dyDescent="0.3">
      <c r="A22" s="44"/>
      <c r="B22" s="10"/>
      <c r="C22" s="10"/>
      <c r="D22" s="10"/>
      <c r="E22" s="10"/>
      <c r="F22" s="45"/>
    </row>
    <row r="23" spans="1:6" x14ac:dyDescent="0.25">
      <c r="A23" s="25"/>
      <c r="B23" s="34"/>
      <c r="C23" s="27"/>
      <c r="D23" s="27"/>
      <c r="E23" s="27"/>
      <c r="F23" s="26"/>
    </row>
    <row r="24" spans="1:6" x14ac:dyDescent="0.25">
      <c r="A24" s="25" t="s">
        <v>75</v>
      </c>
      <c r="B24" s="27" t="s">
        <v>70</v>
      </c>
      <c r="C24" s="27" t="s">
        <v>70</v>
      </c>
      <c r="D24" s="46">
        <f>D21</f>
        <v>41746</v>
      </c>
      <c r="E24" s="9">
        <f>E20</f>
        <v>22375051</v>
      </c>
      <c r="F24" s="31">
        <f>F20+F21</f>
        <v>22416797</v>
      </c>
    </row>
    <row r="25" spans="1:6" ht="15.75" thickBot="1" x14ac:dyDescent="0.3">
      <c r="A25" s="28"/>
      <c r="B25" s="27"/>
      <c r="C25" s="27"/>
      <c r="D25" s="27"/>
      <c r="E25" s="34"/>
      <c r="F25" s="35"/>
    </row>
    <row r="26" spans="1:6" x14ac:dyDescent="0.25">
      <c r="A26" s="36"/>
      <c r="B26" s="6"/>
      <c r="C26" s="6"/>
      <c r="D26" s="6"/>
      <c r="E26" s="6"/>
      <c r="F26" s="40"/>
    </row>
    <row r="27" spans="1:6" x14ac:dyDescent="0.25">
      <c r="A27" s="90" t="s">
        <v>120</v>
      </c>
      <c r="B27" s="9">
        <v>9540291</v>
      </c>
      <c r="C27" s="9">
        <v>188565</v>
      </c>
      <c r="D27" s="9">
        <v>814350</v>
      </c>
      <c r="E27" s="9">
        <v>57155822</v>
      </c>
      <c r="F27" s="31">
        <v>67699028</v>
      </c>
    </row>
    <row r="28" spans="1:6" ht="15.75" thickBot="1" x14ac:dyDescent="0.3">
      <c r="A28" s="47"/>
      <c r="B28" s="5"/>
      <c r="C28" s="5"/>
      <c r="D28" s="5"/>
      <c r="E28" s="5"/>
      <c r="F28" s="43"/>
    </row>
    <row r="29" spans="1:6" ht="15.75" thickTop="1" x14ac:dyDescent="0.25">
      <c r="A29" s="25"/>
      <c r="B29" s="27"/>
      <c r="C29" s="27"/>
      <c r="D29" s="27"/>
      <c r="E29" s="27"/>
      <c r="F29" s="26"/>
    </row>
    <row r="30" spans="1:6" x14ac:dyDescent="0.25">
      <c r="A30" s="25" t="s">
        <v>76</v>
      </c>
      <c r="B30" s="9">
        <v>9540291</v>
      </c>
      <c r="C30" s="9">
        <v>188565</v>
      </c>
      <c r="D30" s="9">
        <v>1073703</v>
      </c>
      <c r="E30" s="9">
        <v>81001008</v>
      </c>
      <c r="F30" s="31">
        <v>91803567</v>
      </c>
    </row>
    <row r="31" spans="1:6" ht="15.75" thickBot="1" x14ac:dyDescent="0.3">
      <c r="A31" s="42"/>
      <c r="B31" s="5"/>
      <c r="C31" s="5"/>
      <c r="D31" s="5"/>
      <c r="E31" s="5"/>
      <c r="F31" s="43"/>
    </row>
    <row r="32" spans="1:6" ht="15.75" thickTop="1" x14ac:dyDescent="0.25">
      <c r="A32" s="28"/>
      <c r="B32" s="34"/>
      <c r="C32" s="34"/>
      <c r="D32" s="34"/>
      <c r="E32" s="34"/>
      <c r="F32" s="35"/>
    </row>
    <row r="33" spans="1:6" x14ac:dyDescent="0.25">
      <c r="A33" s="71" t="s">
        <v>77</v>
      </c>
      <c r="B33" s="68" t="s">
        <v>70</v>
      </c>
      <c r="C33" s="68" t="s">
        <v>70</v>
      </c>
      <c r="D33" s="68" t="s">
        <v>70</v>
      </c>
      <c r="E33" s="69">
        <v>15040522</v>
      </c>
      <c r="F33" s="72">
        <v>15040522</v>
      </c>
    </row>
    <row r="34" spans="1:6" ht="15.75" thickBot="1" x14ac:dyDescent="0.3">
      <c r="A34" s="64" t="s">
        <v>74</v>
      </c>
      <c r="B34" s="65" t="s">
        <v>70</v>
      </c>
      <c r="C34" s="65" t="s">
        <v>70</v>
      </c>
      <c r="D34" s="66">
        <v>-129516</v>
      </c>
      <c r="E34" s="65" t="s">
        <v>70</v>
      </c>
      <c r="F34" s="67">
        <v>-129516</v>
      </c>
    </row>
    <row r="35" spans="1:6" ht="15.75" thickBot="1" x14ac:dyDescent="0.3">
      <c r="A35" s="44"/>
      <c r="B35" s="1"/>
      <c r="C35" s="10"/>
      <c r="D35" s="1"/>
      <c r="E35" s="1"/>
      <c r="F35" s="48"/>
    </row>
    <row r="36" spans="1:6" x14ac:dyDescent="0.25">
      <c r="A36" s="25"/>
      <c r="B36" s="27"/>
      <c r="C36" s="34"/>
      <c r="D36" s="27"/>
      <c r="E36" s="27"/>
      <c r="F36" s="26"/>
    </row>
    <row r="37" spans="1:6" x14ac:dyDescent="0.25">
      <c r="A37" s="25" t="s">
        <v>78</v>
      </c>
      <c r="B37" s="27" t="s">
        <v>70</v>
      </c>
      <c r="C37" s="27" t="s">
        <v>70</v>
      </c>
      <c r="D37" s="46">
        <v>-129516</v>
      </c>
      <c r="E37" s="9">
        <f>E33</f>
        <v>15040522</v>
      </c>
      <c r="F37" s="31">
        <f>F33+F34</f>
        <v>14911006</v>
      </c>
    </row>
    <row r="38" spans="1:6" ht="15.75" thickBot="1" x14ac:dyDescent="0.3">
      <c r="A38" s="49"/>
      <c r="B38" s="1"/>
      <c r="C38" s="10"/>
      <c r="D38" s="1"/>
      <c r="E38" s="1"/>
      <c r="F38" s="48"/>
    </row>
    <row r="39" spans="1:6" x14ac:dyDescent="0.25">
      <c r="A39" s="25"/>
      <c r="B39" s="27"/>
      <c r="C39" s="27"/>
      <c r="D39" s="34"/>
      <c r="E39" s="27"/>
      <c r="F39" s="26"/>
    </row>
    <row r="40" spans="1:6" x14ac:dyDescent="0.25">
      <c r="A40" s="90" t="s">
        <v>121</v>
      </c>
      <c r="B40" s="9">
        <v>9540291</v>
      </c>
      <c r="C40" s="9">
        <v>188565</v>
      </c>
      <c r="D40" s="9">
        <v>944187</v>
      </c>
      <c r="E40" s="9">
        <f>E30+E37</f>
        <v>96041530</v>
      </c>
      <c r="F40" s="31">
        <f>F30+F37</f>
        <v>106714573</v>
      </c>
    </row>
    <row r="41" spans="1:6" ht="15.75" thickBot="1" x14ac:dyDescent="0.3">
      <c r="A41" s="49"/>
      <c r="B41" s="1"/>
      <c r="C41" s="1"/>
      <c r="D41" s="1"/>
      <c r="E41" s="1"/>
      <c r="F41" s="48"/>
    </row>
    <row r="44" spans="1:6" x14ac:dyDescent="0.25">
      <c r="A44" t="s">
        <v>131</v>
      </c>
    </row>
    <row r="47" spans="1:6" x14ac:dyDescent="0.25">
      <c r="A47" t="s">
        <v>113</v>
      </c>
    </row>
    <row r="49" spans="1:1" x14ac:dyDescent="0.25">
      <c r="A49" s="3" t="s">
        <v>132</v>
      </c>
    </row>
  </sheetData>
  <mergeCells count="5"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4"/>
  <sheetViews>
    <sheetView tabSelected="1" topLeftCell="A34" workbookViewId="0">
      <selection activeCell="I47" sqref="I47"/>
    </sheetView>
  </sheetViews>
  <sheetFormatPr defaultRowHeight="15" x14ac:dyDescent="0.25"/>
  <cols>
    <col min="1" max="1" width="50.85546875" customWidth="1"/>
    <col min="3" max="3" width="21" customWidth="1"/>
    <col min="4" max="4" width="22.42578125" customWidth="1"/>
  </cols>
  <sheetData>
    <row r="2" spans="1:4" x14ac:dyDescent="0.25">
      <c r="A2" s="8" t="s">
        <v>115</v>
      </c>
    </row>
    <row r="3" spans="1:4" x14ac:dyDescent="0.25">
      <c r="A3" s="8" t="s">
        <v>122</v>
      </c>
    </row>
    <row r="4" spans="1:4" x14ac:dyDescent="0.25">
      <c r="A4" s="8"/>
    </row>
    <row r="5" spans="1:4" x14ac:dyDescent="0.25">
      <c r="A5" t="s">
        <v>124</v>
      </c>
    </row>
    <row r="6" spans="1:4" ht="15.75" thickBot="1" x14ac:dyDescent="0.3"/>
    <row r="7" spans="1:4" ht="35.25" customHeight="1" x14ac:dyDescent="0.25">
      <c r="A7" s="179" t="s">
        <v>0</v>
      </c>
      <c r="B7" s="204" t="s">
        <v>1</v>
      </c>
      <c r="C7" s="23" t="s">
        <v>123</v>
      </c>
      <c r="D7" s="24" t="s">
        <v>123</v>
      </c>
    </row>
    <row r="8" spans="1:4" ht="15.75" thickBot="1" x14ac:dyDescent="0.3">
      <c r="A8" s="209"/>
      <c r="B8" s="208"/>
      <c r="C8" s="91" t="s">
        <v>117</v>
      </c>
      <c r="D8" s="92" t="s">
        <v>118</v>
      </c>
    </row>
    <row r="9" spans="1:4" ht="22.5" x14ac:dyDescent="0.25">
      <c r="A9" s="36" t="s">
        <v>79</v>
      </c>
      <c r="B9" s="130"/>
      <c r="C9" s="23"/>
      <c r="D9" s="24"/>
    </row>
    <row r="10" spans="1:4" ht="15" customHeight="1" x14ac:dyDescent="0.25">
      <c r="A10" s="28" t="s">
        <v>80</v>
      </c>
      <c r="B10" s="14"/>
      <c r="C10" s="15">
        <v>18833010</v>
      </c>
      <c r="D10" s="74">
        <v>27057047</v>
      </c>
    </row>
    <row r="11" spans="1:4" x14ac:dyDescent="0.25">
      <c r="A11" s="75" t="s">
        <v>81</v>
      </c>
      <c r="B11" s="14"/>
      <c r="C11" s="12"/>
      <c r="D11" s="56"/>
    </row>
    <row r="12" spans="1:4" x14ac:dyDescent="0.25">
      <c r="A12" s="76"/>
      <c r="B12" s="11"/>
      <c r="C12" s="13"/>
      <c r="D12" s="77"/>
    </row>
    <row r="13" spans="1:4" x14ac:dyDescent="0.25">
      <c r="A13" s="28" t="s">
        <v>82</v>
      </c>
      <c r="B13" s="14"/>
      <c r="C13" s="15">
        <v>6812599</v>
      </c>
      <c r="D13" s="74">
        <v>6020243</v>
      </c>
    </row>
    <row r="14" spans="1:4" ht="15" customHeight="1" x14ac:dyDescent="0.25">
      <c r="A14" s="28" t="s">
        <v>83</v>
      </c>
      <c r="B14" s="14"/>
      <c r="C14" s="16">
        <v>-1063</v>
      </c>
      <c r="D14" s="51" t="s">
        <v>70</v>
      </c>
    </row>
    <row r="15" spans="1:4" x14ac:dyDescent="0.25">
      <c r="A15" s="28" t="s">
        <v>84</v>
      </c>
      <c r="B15" s="14"/>
      <c r="C15" s="15">
        <v>65451</v>
      </c>
      <c r="D15" s="51">
        <v>20145</v>
      </c>
    </row>
    <row r="16" spans="1:4" x14ac:dyDescent="0.25">
      <c r="A16" s="28" t="s">
        <v>85</v>
      </c>
      <c r="B16" s="14"/>
      <c r="C16" s="15">
        <v>212396</v>
      </c>
      <c r="D16" s="51">
        <v>374686</v>
      </c>
    </row>
    <row r="17" spans="1:4" ht="22.5" customHeight="1" x14ac:dyDescent="0.25">
      <c r="A17" s="28" t="s">
        <v>86</v>
      </c>
      <c r="B17" s="14"/>
      <c r="C17" s="16"/>
      <c r="D17" s="56"/>
    </row>
    <row r="18" spans="1:4" x14ac:dyDescent="0.25">
      <c r="A18" s="28" t="s">
        <v>87</v>
      </c>
      <c r="B18" s="14"/>
      <c r="C18" s="16">
        <v>-911363</v>
      </c>
      <c r="D18" s="52">
        <v>-866948</v>
      </c>
    </row>
    <row r="19" spans="1:4" x14ac:dyDescent="0.25">
      <c r="A19" s="28" t="s">
        <v>55</v>
      </c>
      <c r="B19" s="14"/>
      <c r="C19" s="16">
        <v>-6969862</v>
      </c>
      <c r="D19" s="52">
        <v>-11288780</v>
      </c>
    </row>
    <row r="20" spans="1:4" x14ac:dyDescent="0.25">
      <c r="A20" s="28" t="s">
        <v>56</v>
      </c>
      <c r="B20" s="14"/>
      <c r="C20" s="15">
        <v>17735763</v>
      </c>
      <c r="D20" s="74">
        <v>10248978</v>
      </c>
    </row>
    <row r="21" spans="1:4" x14ac:dyDescent="0.25">
      <c r="A21" s="28" t="s">
        <v>88</v>
      </c>
      <c r="B21" s="14"/>
      <c r="C21" s="16">
        <v>-39433</v>
      </c>
      <c r="D21" s="52">
        <v>-98585</v>
      </c>
    </row>
    <row r="22" spans="1:4" ht="15.75" thickBot="1" x14ac:dyDescent="0.3">
      <c r="A22" s="29"/>
      <c r="B22" s="96"/>
      <c r="C22" s="97"/>
      <c r="D22" s="98"/>
    </row>
    <row r="23" spans="1:4" x14ac:dyDescent="0.25">
      <c r="A23" s="78"/>
      <c r="B23" s="100"/>
      <c r="C23" s="101"/>
      <c r="D23" s="102"/>
    </row>
    <row r="24" spans="1:4" ht="22.5" customHeight="1" x14ac:dyDescent="0.25">
      <c r="A24" s="25" t="s">
        <v>89</v>
      </c>
      <c r="B24" s="131"/>
      <c r="C24" s="7"/>
      <c r="D24" s="53"/>
    </row>
    <row r="25" spans="1:4" x14ac:dyDescent="0.25">
      <c r="A25" s="28" t="s">
        <v>90</v>
      </c>
      <c r="B25" s="14"/>
      <c r="C25" s="16">
        <v>-2481115</v>
      </c>
      <c r="D25" s="52">
        <v>-1112913</v>
      </c>
    </row>
    <row r="26" spans="1:4" ht="22.5" customHeight="1" x14ac:dyDescent="0.25">
      <c r="A26" s="28" t="s">
        <v>91</v>
      </c>
      <c r="B26" s="14"/>
      <c r="C26" s="16">
        <v>-7796675</v>
      </c>
      <c r="D26" s="52">
        <v>793963</v>
      </c>
    </row>
    <row r="27" spans="1:4" ht="22.5" customHeight="1" x14ac:dyDescent="0.25">
      <c r="A27" s="28" t="s">
        <v>92</v>
      </c>
      <c r="B27" s="14"/>
      <c r="C27" s="16">
        <v>-14149462</v>
      </c>
      <c r="D27" s="52">
        <v>-10063622</v>
      </c>
    </row>
    <row r="28" spans="1:4" ht="15.75" thickBot="1" x14ac:dyDescent="0.3">
      <c r="A28" s="29"/>
      <c r="B28" s="96"/>
      <c r="C28" s="97"/>
      <c r="D28" s="98"/>
    </row>
    <row r="29" spans="1:4" ht="22.5" x14ac:dyDescent="0.25">
      <c r="A29" s="36" t="s">
        <v>93</v>
      </c>
      <c r="B29" s="130"/>
      <c r="C29" s="23"/>
      <c r="D29" s="24"/>
    </row>
    <row r="30" spans="1:4" x14ac:dyDescent="0.25">
      <c r="A30" s="28" t="s">
        <v>94</v>
      </c>
      <c r="B30" s="14"/>
      <c r="C30" s="16">
        <v>-21556</v>
      </c>
      <c r="D30" s="52">
        <v>-16931</v>
      </c>
    </row>
    <row r="31" spans="1:4" x14ac:dyDescent="0.25">
      <c r="A31" s="28" t="s">
        <v>95</v>
      </c>
      <c r="B31" s="14"/>
      <c r="C31" s="16">
        <v>-5356926</v>
      </c>
      <c r="D31" s="52">
        <v>-6915014</v>
      </c>
    </row>
    <row r="32" spans="1:4" x14ac:dyDescent="0.25">
      <c r="A32" s="28" t="s">
        <v>96</v>
      </c>
      <c r="B32" s="14"/>
      <c r="C32" s="15">
        <v>9732233</v>
      </c>
      <c r="D32" s="74">
        <v>6187044</v>
      </c>
    </row>
    <row r="33" spans="1:4" x14ac:dyDescent="0.25">
      <c r="A33" s="28" t="s">
        <v>97</v>
      </c>
      <c r="B33" s="14"/>
      <c r="C33" s="16">
        <v>-4048427</v>
      </c>
      <c r="D33" s="52">
        <v>-2801163</v>
      </c>
    </row>
    <row r="34" spans="1:4" ht="15.75" thickBot="1" x14ac:dyDescent="0.3">
      <c r="A34" s="29"/>
      <c r="B34" s="96"/>
      <c r="C34" s="103"/>
      <c r="D34" s="98"/>
    </row>
    <row r="35" spans="1:4" ht="22.5" customHeight="1" thickBot="1" x14ac:dyDescent="0.3">
      <c r="A35" s="36" t="s">
        <v>98</v>
      </c>
      <c r="B35" s="121"/>
      <c r="C35" s="122">
        <f>SUM(C10:C34)</f>
        <v>11615570</v>
      </c>
      <c r="D35" s="123">
        <f>SUM(D10:D34)</f>
        <v>17538150</v>
      </c>
    </row>
    <row r="36" spans="1:4" ht="23.25" thickBot="1" x14ac:dyDescent="0.3">
      <c r="A36" s="126" t="s">
        <v>99</v>
      </c>
      <c r="B36" s="129"/>
      <c r="C36" s="127"/>
      <c r="D36" s="128"/>
    </row>
    <row r="37" spans="1:4" ht="15" customHeight="1" x14ac:dyDescent="0.25">
      <c r="A37" s="79" t="s">
        <v>100</v>
      </c>
      <c r="B37" s="124"/>
      <c r="C37" s="16">
        <v>-9783429</v>
      </c>
      <c r="D37" s="125">
        <v>-1580449</v>
      </c>
    </row>
    <row r="38" spans="1:4" ht="15" customHeight="1" x14ac:dyDescent="0.25">
      <c r="A38" s="55" t="s">
        <v>129</v>
      </c>
      <c r="B38" s="14"/>
      <c r="C38" s="15">
        <v>34993</v>
      </c>
      <c r="D38" s="125">
        <v>-63802</v>
      </c>
    </row>
    <row r="39" spans="1:4" x14ac:dyDescent="0.25">
      <c r="A39" s="55" t="s">
        <v>8</v>
      </c>
      <c r="B39" s="14"/>
      <c r="C39" s="16">
        <v>-133542607</v>
      </c>
      <c r="D39" s="52">
        <v>-103453578</v>
      </c>
    </row>
    <row r="40" spans="1:4" x14ac:dyDescent="0.25">
      <c r="A40" s="55" t="s">
        <v>101</v>
      </c>
      <c r="B40" s="14"/>
      <c r="C40" s="15">
        <v>174759369</v>
      </c>
      <c r="D40" s="74">
        <v>87704471</v>
      </c>
    </row>
    <row r="41" spans="1:4" ht="15.75" thickBot="1" x14ac:dyDescent="0.3">
      <c r="A41" s="29"/>
      <c r="B41" s="96"/>
      <c r="C41" s="97"/>
      <c r="D41" s="62"/>
    </row>
    <row r="42" spans="1:4" ht="22.5" customHeight="1" x14ac:dyDescent="0.25">
      <c r="A42" s="25" t="s">
        <v>102</v>
      </c>
      <c r="B42" s="99"/>
      <c r="C42" s="105">
        <f>SUM(C37:C41)</f>
        <v>31468326</v>
      </c>
      <c r="D42" s="106">
        <f>SUM(D37:D41)</f>
        <v>-17393358</v>
      </c>
    </row>
    <row r="43" spans="1:4" ht="15.75" thickBot="1" x14ac:dyDescent="0.3">
      <c r="A43" s="108"/>
      <c r="B43" s="109"/>
      <c r="C43" s="110"/>
      <c r="D43" s="111"/>
    </row>
    <row r="44" spans="1:4" ht="15" customHeight="1" x14ac:dyDescent="0.25">
      <c r="A44" s="36" t="s">
        <v>103</v>
      </c>
      <c r="B44" s="107"/>
      <c r="C44" s="23"/>
      <c r="D44" s="112"/>
    </row>
    <row r="45" spans="1:4" x14ac:dyDescent="0.25">
      <c r="A45" s="55" t="s">
        <v>26</v>
      </c>
      <c r="B45" s="14"/>
      <c r="C45" s="12"/>
      <c r="D45" s="74">
        <v>2600100</v>
      </c>
    </row>
    <row r="46" spans="1:4" x14ac:dyDescent="0.25">
      <c r="A46" s="55" t="s">
        <v>104</v>
      </c>
      <c r="B46" s="14"/>
      <c r="C46" s="16">
        <v>-55337803</v>
      </c>
      <c r="D46" s="52">
        <v>-5250820</v>
      </c>
    </row>
    <row r="47" spans="1:4" x14ac:dyDescent="0.25">
      <c r="A47" s="55" t="s">
        <v>105</v>
      </c>
      <c r="B47" s="14"/>
      <c r="C47" s="16">
        <v>-7040</v>
      </c>
      <c r="D47" s="52">
        <v>-823</v>
      </c>
    </row>
    <row r="48" spans="1:4" x14ac:dyDescent="0.25">
      <c r="A48" s="55" t="s">
        <v>28</v>
      </c>
      <c r="B48" s="14"/>
      <c r="C48" s="16">
        <v>-1299335</v>
      </c>
      <c r="D48" s="52">
        <v>-981121</v>
      </c>
    </row>
    <row r="49" spans="1:4" ht="15.75" thickBot="1" x14ac:dyDescent="0.3">
      <c r="A49" s="29"/>
      <c r="B49" s="96"/>
      <c r="C49" s="97"/>
      <c r="D49" s="113"/>
    </row>
    <row r="50" spans="1:4" ht="22.5" customHeight="1" thickBot="1" x14ac:dyDescent="0.3">
      <c r="A50" s="84" t="s">
        <v>106</v>
      </c>
      <c r="B50" s="104"/>
      <c r="C50" s="115">
        <f>SUM(C46:C49)</f>
        <v>-56644178</v>
      </c>
      <c r="D50" s="80">
        <f>SUM(D45:D49)</f>
        <v>-3632664</v>
      </c>
    </row>
    <row r="51" spans="1:4" x14ac:dyDescent="0.25">
      <c r="A51" s="93"/>
      <c r="B51" s="94"/>
      <c r="C51" s="95"/>
      <c r="D51" s="114"/>
    </row>
    <row r="52" spans="1:4" ht="22.5" customHeight="1" thickBot="1" x14ac:dyDescent="0.3">
      <c r="A52" s="28" t="s">
        <v>107</v>
      </c>
      <c r="B52" s="14"/>
      <c r="C52" s="16">
        <v>-129516</v>
      </c>
      <c r="D52" s="52">
        <v>-55696</v>
      </c>
    </row>
    <row r="53" spans="1:4" ht="23.25" thickBot="1" x14ac:dyDescent="0.3">
      <c r="A53" s="25" t="s">
        <v>108</v>
      </c>
      <c r="B53" s="131"/>
      <c r="C53" s="115">
        <f>C50+C52+C42+C35</f>
        <v>-13689798</v>
      </c>
      <c r="D53" s="115">
        <f>D50+D42+D35</f>
        <v>-3487872</v>
      </c>
    </row>
    <row r="54" spans="1:4" ht="22.5" customHeight="1" thickBot="1" x14ac:dyDescent="0.3">
      <c r="A54" s="28" t="s">
        <v>109</v>
      </c>
      <c r="B54" s="116"/>
      <c r="C54" s="117">
        <v>17968173</v>
      </c>
      <c r="D54" s="118">
        <v>9942511</v>
      </c>
    </row>
    <row r="55" spans="1:4" x14ac:dyDescent="0.25">
      <c r="A55" s="78"/>
      <c r="B55" s="119"/>
      <c r="C55" s="101"/>
      <c r="D55" s="120"/>
    </row>
    <row r="56" spans="1:4" ht="22.5" customHeight="1" thickBot="1" x14ac:dyDescent="0.3">
      <c r="A56" s="59" t="s">
        <v>110</v>
      </c>
      <c r="B56" s="81"/>
      <c r="C56" s="82">
        <v>4278375</v>
      </c>
      <c r="D56" s="83">
        <f>D53+D54</f>
        <v>6454639</v>
      </c>
    </row>
    <row r="59" spans="1:4" x14ac:dyDescent="0.25">
      <c r="A59" t="s">
        <v>131</v>
      </c>
    </row>
    <row r="62" spans="1:4" x14ac:dyDescent="0.25">
      <c r="A62" t="s">
        <v>113</v>
      </c>
    </row>
    <row r="64" spans="1:4" x14ac:dyDescent="0.25">
      <c r="A64" s="3" t="s">
        <v>132</v>
      </c>
    </row>
  </sheetData>
  <mergeCells count="2">
    <mergeCell ref="B7:B8"/>
    <mergeCell ref="A7:A8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2019-09-03T10:00:42Z</dcterms:modified>
</cp:coreProperties>
</file>