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35" windowHeight="8370" activeTab="0"/>
  </bookViews>
  <sheets>
    <sheet name="ф.1" sheetId="1" r:id="rId1"/>
    <sheet name="ф.2" sheetId="2" r:id="rId2"/>
    <sheet name="ф.3" sheetId="3" r:id="rId3"/>
    <sheet name="ф.4" sheetId="4" r:id="rId4"/>
  </sheets>
  <externalReferences>
    <externalReference r:id="rId7"/>
    <externalReference r:id="rId8"/>
    <externalReference r:id="rId9"/>
  </externalReferences>
  <definedNames>
    <definedName name="_xlnm.Print_Area" localSheetId="1">'ф.2'!$A$1:$C$288</definedName>
  </definedNames>
  <calcPr fullCalcOnLoad="1"/>
</workbook>
</file>

<file path=xl/sharedStrings.xml><?xml version="1.0" encoding="utf-8"?>
<sst xmlns="http://schemas.openxmlformats.org/spreadsheetml/2006/main" count="257" uniqueCount="195">
  <si>
    <t>Номер РНН    031400063221</t>
  </si>
  <si>
    <t>Даму</t>
  </si>
  <si>
    <t>Код ОКПО     199247930000</t>
  </si>
  <si>
    <t>БИК               TSESKZKA</t>
  </si>
  <si>
    <t>Номер корреспондентского счета   KZ70998AKB0000000008</t>
  </si>
  <si>
    <t>Место нахождения головного банка: г.Астана, пр. Женiс 29</t>
  </si>
  <si>
    <t>ОТЧЕТ О ФИНАНСОВОМ ПОЛОЖЕНИИ</t>
  </si>
  <si>
    <t xml:space="preserve">(консолидированный) </t>
  </si>
  <si>
    <t>АО "Цеснабанк"</t>
  </si>
  <si>
    <t xml:space="preserve">  по состоянию на 30 сентября 2013 г.</t>
  </si>
  <si>
    <t>тыс. тенге</t>
  </si>
  <si>
    <t>на 30.09.13 г.*</t>
  </si>
  <si>
    <t>на 31.12.12 г.*</t>
  </si>
  <si>
    <t>АКТИВЫ</t>
  </si>
  <si>
    <t xml:space="preserve">Денежные средства и их эквиваленты  </t>
  </si>
  <si>
    <t>Счета и депозиты в банках и прочих финансовых институтах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</si>
  <si>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</si>
  <si>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- находящиеся в собственности Группы</t>
  </si>
  <si>
    <t>- обремененные залогом по сделкам “РЕПО”</t>
  </si>
  <si>
    <t>Финансовые активы, имеющиеся в наличии для продажи</t>
  </si>
  <si>
    <t>Кредиты, выданные клиентам</t>
  </si>
  <si>
    <t>Инвестиции, удерживаемые до срока погашения</t>
  </si>
  <si>
    <t>Основные средства и нематериальные активы</t>
  </si>
  <si>
    <t>Инвестиционная собственность</t>
  </si>
  <si>
    <t>Инвестиции в субординированный долг</t>
  </si>
  <si>
    <t xml:space="preserve">Текущий налоговый актив </t>
  </si>
  <si>
    <t xml:space="preserve">Отложенный налоговый актив </t>
  </si>
  <si>
    <t>Прочие активы</t>
  </si>
  <si>
    <t>Итого активов</t>
  </si>
  <si>
    <t>ОБЯЗАТЕЛЬСТВА</t>
  </si>
  <si>
    <t>Средства Правительства и местных исполнительных органов Республики Казахстан</t>
  </si>
  <si>
    <t>Счета и депозиты банков и прочих финансовых институтов</t>
  </si>
  <si>
    <t>Текущие счета и депозиты клиентов</t>
  </si>
  <si>
    <t>Выпущенные долговые ценные бумаги</t>
  </si>
  <si>
    <t>Субординированный долг</t>
  </si>
  <si>
    <t>Кредиторская задолженность по сделкам "репо"</t>
  </si>
  <si>
    <t>Текущие налоговые обязательства</t>
  </si>
  <si>
    <t>Отложенные налоговые обязательства</t>
  </si>
  <si>
    <t>Прочие обязательства</t>
  </si>
  <si>
    <t>Итого обязательств</t>
  </si>
  <si>
    <t>Капитал</t>
  </si>
  <si>
    <t>Акционерный капитал</t>
  </si>
  <si>
    <t>Дополнительный оплаченный капитал</t>
  </si>
  <si>
    <t>Резерв по переоценке основных средств</t>
  </si>
  <si>
    <t>Резерв по переоценке финансовых активов, имеющихся в наличии для продажи</t>
  </si>
  <si>
    <t>Накопленный резерв по переводу в валюту предоставления данных</t>
  </si>
  <si>
    <t>Резерв по общим банковским рискам</t>
  </si>
  <si>
    <t>Стабилизационный резерв по страховой деятельности</t>
  </si>
  <si>
    <t>Нераспределенная прибыль</t>
  </si>
  <si>
    <t>Всего капитала, причитающегося акционерам банка</t>
  </si>
  <si>
    <t>Доля неконтролирующих акционеров</t>
  </si>
  <si>
    <t>Всего капитала</t>
  </si>
  <si>
    <t>Итого обязательств и капитала</t>
  </si>
  <si>
    <t>*  неаудированный</t>
  </si>
  <si>
    <t>Председатель Правления</t>
  </si>
  <si>
    <t>Жақсыбек Д.Ә.</t>
  </si>
  <si>
    <t>Главный бухгалтер</t>
  </si>
  <si>
    <t>Багаутдинова Н.М.</t>
  </si>
  <si>
    <t xml:space="preserve">      Исполнитель: </t>
  </si>
  <si>
    <r>
      <t xml:space="preserve">    </t>
    </r>
    <r>
      <rPr>
        <sz val="15"/>
        <rFont val="Wingdings"/>
        <family val="0"/>
      </rPr>
      <t>?</t>
    </r>
    <r>
      <rPr>
        <sz val="10"/>
        <rFont val="Times New Roman"/>
        <family val="1"/>
      </rPr>
      <t xml:space="preserve"> Зайченко Н.В.</t>
    </r>
  </si>
  <si>
    <r>
      <t xml:space="preserve">  '</t>
    </r>
    <r>
      <rPr>
        <sz val="7"/>
        <rFont val="Times New Roman"/>
        <family val="1"/>
      </rPr>
      <t xml:space="preserve">  </t>
    </r>
    <r>
      <rPr>
        <sz val="8"/>
        <rFont val="Times New Roman"/>
        <family val="1"/>
      </rPr>
      <t xml:space="preserve">(7172) </t>
    </r>
    <r>
      <rPr>
        <i/>
        <sz val="8"/>
        <rFont val="Times New Roman"/>
        <family val="1"/>
      </rPr>
      <t xml:space="preserve"> 770-793</t>
    </r>
  </si>
  <si>
    <t>Дата подписания: 12.07.2013г.</t>
  </si>
  <si>
    <t>Место нахождения головного банка: г.Астана, пр. Жеңiс, 29</t>
  </si>
  <si>
    <t>ОТЧЕТ О СОВОКУПНОМ ДОХОДЕ</t>
  </si>
  <si>
    <t>за 9 месяцев, закончившиеся 30.09.2013 г.</t>
  </si>
  <si>
    <t>9 месяцев 2013 г*.</t>
  </si>
  <si>
    <t>9 месяцев 2012 г*.</t>
  </si>
  <si>
    <t>12 месяцев 2012 г*.</t>
  </si>
  <si>
    <t>Процентные доходы</t>
  </si>
  <si>
    <t>Процентные расходы</t>
  </si>
  <si>
    <t>в т.ч. дивиденды по привилегированным акциям</t>
  </si>
  <si>
    <t xml:space="preserve">Чистый процентный доход </t>
  </si>
  <si>
    <t>Комиссионные доходы</t>
  </si>
  <si>
    <t>Комиссионные расходы</t>
  </si>
  <si>
    <t>Чистый  комиссионный доход</t>
  </si>
  <si>
    <t xml:space="preserve">Чистые заработанные страховые премии </t>
  </si>
  <si>
    <t>Страховые претензии начисленные, нетто</t>
  </si>
  <si>
    <t xml:space="preserve">Чистый (убыток)/прибыль от операций с финансовыми инструментами, оцениваемыми по справедливой стоимости, изменения которой отражаются в составе прибыли или убытка за период </t>
  </si>
  <si>
    <t>Чистая прибыль от операций с иностранной валютой</t>
  </si>
  <si>
    <t>Чистая прибыль от операций с финансовыми активами, имеющимися в наличии для продажи</t>
  </si>
  <si>
    <t>(Убыток)/доход от инвестиции в ассоциированное предприятие</t>
  </si>
  <si>
    <t>Дивидендный доход</t>
  </si>
  <si>
    <t>Операционные доходы</t>
  </si>
  <si>
    <t>Прочий операционный доход</t>
  </si>
  <si>
    <t>Убытки от обесценения</t>
  </si>
  <si>
    <t>Расходы на персонал</t>
  </si>
  <si>
    <t>Прочие общие административные расходы</t>
  </si>
  <si>
    <t xml:space="preserve">Прочие операционные расходы </t>
  </si>
  <si>
    <t>Прибыль до налогообложения</t>
  </si>
  <si>
    <t>Расход по подоходному налогу</t>
  </si>
  <si>
    <t>Прибыль за период</t>
  </si>
  <si>
    <t>Доля относящаяся к  Банку</t>
  </si>
  <si>
    <t>Неконтролируемая доля</t>
  </si>
  <si>
    <t xml:space="preserve">Прочий совокупный доход, за вычетом подоходного налога </t>
  </si>
  <si>
    <t>Резерв по переоценке финансовых активов, имеющихся в наличии для продажи:</t>
  </si>
  <si>
    <t xml:space="preserve"> - чистое изменение справедливой стоимости </t>
  </si>
  <si>
    <t xml:space="preserve"> - чистое изменение справедливой стоимости, перенесенное в состав прибыли или убытка</t>
  </si>
  <si>
    <t>Курсовые разницы при пересчете показателей зарубежных предприятий из других валют</t>
  </si>
  <si>
    <t xml:space="preserve">Прочий совокупный доход за период, за вычетом подоходного налога </t>
  </si>
  <si>
    <t>Всего совокупного дохода за период</t>
  </si>
  <si>
    <t xml:space="preserve">* неаудированный </t>
  </si>
  <si>
    <t xml:space="preserve"> Жақсыбек Д.Ә. </t>
  </si>
  <si>
    <t xml:space="preserve">        Исполнитель:</t>
  </si>
  <si>
    <t>Место нахождения головного банка: г.Астана, пр. Победы 29</t>
  </si>
  <si>
    <t>Отчет о движении денежных средств (прямой метод)</t>
  </si>
  <si>
    <t>за 9 месяцев, закончившиеся 30.09.2013г.</t>
  </si>
  <si>
    <t>консолидированный</t>
  </si>
  <si>
    <t>в тыс.тенге</t>
  </si>
  <si>
    <t>за 9 месяцев 2013г.</t>
  </si>
  <si>
    <t>за 9 месяцев 2012г.</t>
  </si>
  <si>
    <t>Движение денег от операционной деятельности</t>
  </si>
  <si>
    <t>Поступление/выбытие денег в виде процентного и комиссионного вознаграждения</t>
  </si>
  <si>
    <t>Увеличение/уменьшение в операционных активах</t>
  </si>
  <si>
    <t>Увеличение/уменьшение вкладов, размещенных со сроком погашения более трех месяцев</t>
  </si>
  <si>
    <t>Увеличение/уменьшение предоставленных займов и финансовой аренды</t>
  </si>
  <si>
    <t>Увеличение/уменьшение ценных бумаг, учитываемые по справедливой стоимости через прибыль или убыток</t>
  </si>
  <si>
    <t>Увеличение/уменьшение требований по операции  «обратное РЕПО»</t>
  </si>
  <si>
    <t>Увеличение/уменьшение требований к клиентам</t>
  </si>
  <si>
    <t>Увеличение/уменьшение дивидендов</t>
  </si>
  <si>
    <t>Увеличение/уменьшение в операционных</t>
  </si>
  <si>
    <t>обязательствах</t>
  </si>
  <si>
    <t>Увеличение/уменьшение вкладов, привлеченных</t>
  </si>
  <si>
    <t>Увеличение/уменьшение обязательств по операции «РЕПО»</t>
  </si>
  <si>
    <t>Увеличение/уменьшение займов полученных</t>
  </si>
  <si>
    <t>Увеличение/уменьшение обязательств перед клиентами</t>
  </si>
  <si>
    <t>Увеличение/уменьшение от прочей операционной</t>
  </si>
  <si>
    <t>деятельности</t>
  </si>
  <si>
    <t>Увеличение/уменьшение денег от операционной</t>
  </si>
  <si>
    <t>Налог на прибыль уплаченный</t>
  </si>
  <si>
    <t>Итого увеличение/уменьшение денег от операционной</t>
  </si>
  <si>
    <t>деятельности после налогообложения</t>
  </si>
  <si>
    <t>Движение денежных средств от инвестиционной деятельности</t>
  </si>
  <si>
    <t>Покупка/продажа основных средств и нематериальных активов</t>
  </si>
  <si>
    <t>Инвестиции в капитал других юридических лиц</t>
  </si>
  <si>
    <t>Увеличение/уменьшение ценных бумаг, удерживаемых до погашения</t>
  </si>
  <si>
    <t xml:space="preserve">Увеличение/уменьшение ценных бумаг, имеющихся в наличии для продажи </t>
  </si>
  <si>
    <t>Прочие</t>
  </si>
  <si>
    <t>Итого увеличение/уменьшение денег от инвестиционной</t>
  </si>
  <si>
    <t>Движение денежных средств от финансовой деятельности</t>
  </si>
  <si>
    <t>Выпуск акций</t>
  </si>
  <si>
    <t>Поступление/погашение от выпущенных долговых обязательств</t>
  </si>
  <si>
    <t>Приобретение/погашение собственных акций</t>
  </si>
  <si>
    <t>Итого увеличение/уменьшение денег от финансовой</t>
  </si>
  <si>
    <t>Влияние обменных курсов на денежные средства и их эквиваленты</t>
  </si>
  <si>
    <t>Денежные средства и их эквиваленты</t>
  </si>
  <si>
    <t>Денежные средства и их эквиваленты на начало</t>
  </si>
  <si>
    <t>Денежные средства и их эквиваленты на конец</t>
  </si>
  <si>
    <t>Чистое движение денежных средств и их эквивалентов</t>
  </si>
  <si>
    <t xml:space="preserve">Председатель Правления                 </t>
  </si>
  <si>
    <t xml:space="preserve">                                                                     </t>
  </si>
  <si>
    <t>Исполнитель: Зайченко Н.В.</t>
  </si>
  <si>
    <t>тел: 8(7172) 770-793</t>
  </si>
  <si>
    <t>Место нахождения головного банка: г.Астана, пр. Женіс, 29</t>
  </si>
  <si>
    <t xml:space="preserve">  ОТЧЕТ ОБ ИЗМЕНЕНИЯХ В КАПИТАЛЕ</t>
  </si>
  <si>
    <t>(консолидированный)</t>
  </si>
  <si>
    <t>АО 'ЦЕСНАБАНК'</t>
  </si>
  <si>
    <t>по состоянию на 30.09.2013 г.</t>
  </si>
  <si>
    <t>в тысячах тенге</t>
  </si>
  <si>
    <t>Акционерный  капитал</t>
  </si>
  <si>
    <t xml:space="preserve">Эмиссионный доход </t>
  </si>
  <si>
    <t xml:space="preserve">Резерв по переоценке основных средств 
 </t>
  </si>
  <si>
    <t xml:space="preserve">Резерв по  переоценке 
финансовых
активов, 
имеющихся в наличии для продажи
</t>
  </si>
  <si>
    <t xml:space="preserve">Накопленный 
 резерв по  переводу в 
 валюту 
представления 
 данных
</t>
  </si>
  <si>
    <t xml:space="preserve">Обязательные резервы (провизии) </t>
  </si>
  <si>
    <t>Нераспределенная прибыль/ (накопленный дефицит)</t>
  </si>
  <si>
    <t>Итого</t>
  </si>
  <si>
    <t>Доля меньшинства</t>
  </si>
  <si>
    <t>Итого капитала</t>
  </si>
  <si>
    <t>Остаток по состоянию на 1 января 2012 года</t>
  </si>
  <si>
    <t>Всего совокупного дохода</t>
  </si>
  <si>
    <t>Прочий совокупный доход</t>
  </si>
  <si>
    <t>Чистое изменение справедливой стоимости финансовых активов, имеющихся в наличии для продажи, за вычетом подоходного налога</t>
  </si>
  <si>
    <t>Чистое изменение справедливой стоимости финансовых активов, имеющихся в наличии для продажи, переведенное в состав прибыли или убытка, за вычетом подоходного налога</t>
  </si>
  <si>
    <t>Переоценка основных средств за вычетом подоходного налога</t>
  </si>
  <si>
    <t>Прочие корректировки (округление)</t>
  </si>
  <si>
    <t>Итого прочего совокупного дохода</t>
  </si>
  <si>
    <t>Итого совокупного дохода за период</t>
  </si>
  <si>
    <t xml:space="preserve">Операции с собственниками, отраженные непосредственно в составе капитала </t>
  </si>
  <si>
    <t>Дивиденды по акциям</t>
  </si>
  <si>
    <t xml:space="preserve">Приобретение дочерней компании </t>
  </si>
  <si>
    <t>Элиминирование собственных выкупленных акций при приобретении дочерней организации</t>
  </si>
  <si>
    <t>Перевод между резервами</t>
  </si>
  <si>
    <t>Остаток по состоянию на 30 сентября 2012 года*</t>
  </si>
  <si>
    <t xml:space="preserve">Остаток по состоянию на 1 января 2013 года </t>
  </si>
  <si>
    <t>Приобретение дочерней компании</t>
  </si>
  <si>
    <t xml:space="preserve">Перевод между резервами </t>
  </si>
  <si>
    <t>Перевод в резервы по требованиям уполномоченного органа</t>
  </si>
  <si>
    <t>Остаток по состоянию на 30 сентября 2013 года *</t>
  </si>
  <si>
    <t>* - неаудированный</t>
  </si>
  <si>
    <t xml:space="preserve">       Исполнитель: </t>
  </si>
  <si>
    <r>
      <t xml:space="preserve">   </t>
    </r>
    <r>
      <rPr>
        <sz val="10"/>
        <rFont val="Wingdings"/>
        <family val="0"/>
      </rPr>
      <t>?</t>
    </r>
    <r>
      <rPr>
        <sz val="10"/>
        <rFont val="Times New Roman"/>
        <family val="1"/>
      </rPr>
      <t xml:space="preserve"> Зайченко Н. В.</t>
    </r>
  </si>
  <si>
    <r>
      <t xml:space="preserve"> '</t>
    </r>
    <r>
      <rPr>
        <sz val="10"/>
        <rFont val="Times New Roman"/>
        <family val="1"/>
      </rPr>
      <t> 8-7172-770793</t>
    </r>
  </si>
  <si>
    <t>Балансовая стоимость одной простой акции по состоянию на 30.09.2013 г. составляет 1919 тенге.</t>
  </si>
  <si>
    <t>Балансовая стоимость одной привилегированной акции по состоянию на 30.09.2013 г. составляет 1075 тенге.</t>
  </si>
  <si>
    <t>Базовая прибыль/(убыток) на одну простую акцию по состоянию на 30.09.2013 составляет 361 тенге.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</si>
</sst>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-* #,##0_р_._-;\-* #,##0_р_._-;_-* &quot;-&quot;??_р_._-;_-@_-"/>
    <numFmt numFmtId="166" formatCode="#,###"/>
    <numFmt numFmtId="167" formatCode="_(* #,##0_);_(* \(#,##0\);_(* &quot;-&quot;??_);_(@_)"/>
    <numFmt numFmtId="168" formatCode="0.0000"/>
    <numFmt numFmtId="169" formatCode="_(* #,##0_);_(* \(#,##0\);_(* &quot;-&quot;_);_(@_)"/>
    <numFmt numFmtId="170" formatCode="#,##0;\-#,##0;&quot;-&quot;"/>
    <numFmt numFmtId="171" formatCode="* \(#,##0\);* #,##0_);&quot;-&quot;??_);@"/>
    <numFmt numFmtId="172" formatCode="* #,##0_);* \(#,##0\);&quot;-&quot;??_);@"/>
    <numFmt numFmtId="173" formatCode="mmm/dd"/>
    <numFmt numFmtId="174" formatCode="mm/dd/yy"/>
    <numFmt numFmtId="175" formatCode="_-* #,##0.00[$€-1]_-;\-* #,##0.00[$€-1]_-;_-* &quot;-&quot;??[$€-1]_-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9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5"/>
      <name val="Times New Roman"/>
      <family val="1"/>
    </font>
    <font>
      <sz val="15"/>
      <name val="Wingdings"/>
      <family val="0"/>
    </font>
    <font>
      <sz val="10"/>
      <name val="Wingdings 2"/>
      <family val="1"/>
    </font>
    <font>
      <sz val="7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3"/>
      <color indexed="4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3"/>
      <color indexed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Arial Cyr"/>
      <family val="0"/>
    </font>
    <font>
      <i/>
      <sz val="11"/>
      <color indexed="8"/>
      <name val="Times New Roman"/>
      <family val="1"/>
    </font>
    <font>
      <sz val="10"/>
      <name val="Helv"/>
      <family val="0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10"/>
      <name val="Arial Cyr"/>
      <family val="0"/>
    </font>
    <font>
      <sz val="12"/>
      <color indexed="9"/>
      <name val="Arial Cyr"/>
      <family val="0"/>
    </font>
    <font>
      <b/>
      <sz val="12"/>
      <name val="Times New Roman Cyr"/>
      <family val="0"/>
    </font>
    <font>
      <sz val="12"/>
      <color indexed="8"/>
      <name val="Times New Roman"/>
      <family val="1"/>
    </font>
    <font>
      <b/>
      <sz val="12"/>
      <name val="Arial"/>
      <family val="2"/>
    </font>
    <font>
      <sz val="11"/>
      <color indexed="10"/>
      <name val="Times New Roman"/>
      <family val="1"/>
    </font>
    <font>
      <sz val="10"/>
      <name val="Wingding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ms Rmn"/>
      <family val="0"/>
    </font>
    <font>
      <sz val="10"/>
      <color indexed="8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sz val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8"/>
      <name val="Helv"/>
      <family val="0"/>
    </font>
    <font>
      <b/>
      <sz val="8"/>
      <color indexed="8"/>
      <name val="Helv"/>
      <family val="0"/>
    </font>
    <font>
      <sz val="11"/>
      <color indexed="10"/>
      <name val="Calibri"/>
      <family val="2"/>
    </font>
    <font>
      <sz val="10"/>
      <name val="Courier"/>
      <family val="3"/>
    </font>
    <font>
      <u val="single"/>
      <sz val="10"/>
      <color indexed="12"/>
      <name val="Arial Cyr"/>
      <family val="0"/>
    </font>
    <font>
      <sz val="10"/>
      <name val="Times New Roman Cyr"/>
      <family val="1"/>
    </font>
    <font>
      <b/>
      <sz val="10"/>
      <name val="Arial"/>
      <family val="2"/>
    </font>
    <font>
      <sz val="10"/>
      <color indexed="8"/>
      <name val="Times New Roman"/>
      <family val="2"/>
    </font>
    <font>
      <sz val="9"/>
      <name val="Terminal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3"/>
      <color theme="0"/>
      <name val="Times New Roman"/>
      <family val="1"/>
    </font>
    <font>
      <sz val="12"/>
      <color theme="0"/>
      <name val="Arial Cyr"/>
      <family val="0"/>
    </font>
    <font>
      <sz val="11"/>
      <color rgb="FFFF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12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80" fillId="28" borderId="0" applyNumberFormat="0" applyBorder="0" applyAlignment="0" applyProtection="0"/>
    <xf numFmtId="0" fontId="61" fillId="24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61" fillId="15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61" fillId="16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61" fillId="25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  <xf numFmtId="0" fontId="61" fillId="26" borderId="0" applyNumberFormat="0" applyBorder="0" applyAlignment="0" applyProtection="0"/>
    <xf numFmtId="0" fontId="80" fillId="32" borderId="0" applyNumberFormat="0" applyBorder="0" applyAlignment="0" applyProtection="0"/>
    <xf numFmtId="0" fontId="80" fillId="33" borderId="0" applyNumberFormat="0" applyBorder="0" applyAlignment="0" applyProtection="0"/>
    <xf numFmtId="0" fontId="61" fillId="27" borderId="0" applyNumberFormat="0" applyBorder="0" applyAlignment="0" applyProtection="0"/>
    <xf numFmtId="0" fontId="80" fillId="33" borderId="0" applyNumberFormat="0" applyBorder="0" applyAlignment="0" applyProtection="0"/>
    <xf numFmtId="0" fontId="61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37" borderId="0" applyNumberFormat="0" applyBorder="0" applyAlignment="0" applyProtection="0"/>
    <xf numFmtId="0" fontId="52" fillId="3" borderId="0" applyNumberFormat="0" applyBorder="0" applyAlignment="0" applyProtection="0"/>
    <xf numFmtId="0" fontId="62" fillId="0" borderId="0" applyNumberFormat="0" applyFill="0" applyBorder="0" applyAlignment="0" applyProtection="0"/>
    <xf numFmtId="170" fontId="63" fillId="0" borderId="0" applyFill="0" applyBorder="0" applyAlignment="0">
      <protection/>
    </xf>
    <xf numFmtId="0" fontId="56" fillId="38" borderId="1" applyNumberFormat="0" applyAlignment="0" applyProtection="0"/>
    <xf numFmtId="0" fontId="58" fillId="39" borderId="2" applyNumberFormat="0" applyAlignment="0" applyProtection="0"/>
    <xf numFmtId="164" fontId="4" fillId="0" borderId="0" applyFont="0" applyFill="0" applyBorder="0" applyAlignment="0" applyProtection="0"/>
    <xf numFmtId="0" fontId="64" fillId="0" borderId="0" applyNumberFormat="0" applyAlignment="0">
      <protection/>
    </xf>
    <xf numFmtId="171" fontId="14" fillId="0" borderId="0" applyFill="0" applyBorder="0" applyProtection="0">
      <alignment/>
    </xf>
    <xf numFmtId="171" fontId="14" fillId="0" borderId="3" applyFill="0" applyProtection="0">
      <alignment/>
    </xf>
    <xf numFmtId="171" fontId="14" fillId="0" borderId="4" applyFill="0" applyProtection="0">
      <alignment/>
    </xf>
    <xf numFmtId="172" fontId="14" fillId="0" borderId="0" applyFill="0" applyBorder="0" applyProtection="0">
      <alignment/>
    </xf>
    <xf numFmtId="172" fontId="14" fillId="0" borderId="3" applyFill="0" applyProtection="0">
      <alignment/>
    </xf>
    <xf numFmtId="172" fontId="14" fillId="0" borderId="4" applyFill="0" applyProtection="0">
      <alignment/>
    </xf>
    <xf numFmtId="0" fontId="65" fillId="0" borderId="0" applyNumberFormat="0" applyAlignment="0">
      <protection/>
    </xf>
    <xf numFmtId="175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1" fillId="4" borderId="0" applyNumberFormat="0" applyBorder="0" applyAlignment="0" applyProtection="0"/>
    <xf numFmtId="38" fontId="66" fillId="38" borderId="0" applyNumberFormat="0" applyBorder="0" applyAlignment="0" applyProtection="0"/>
    <xf numFmtId="0" fontId="44" fillId="0" borderId="5" applyNumberFormat="0" applyAlignment="0" applyProtection="0"/>
    <xf numFmtId="0" fontId="44" fillId="0" borderId="6">
      <alignment horizontal="left" vertical="center"/>
      <protection/>
    </xf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4" fillId="7" borderId="1" applyNumberFormat="0" applyAlignment="0" applyProtection="0"/>
    <xf numFmtId="10" fontId="66" fillId="40" borderId="10" applyNumberFormat="0" applyBorder="0" applyAlignment="0" applyProtection="0"/>
    <xf numFmtId="38" fontId="67" fillId="0" borderId="0">
      <alignment/>
      <protection/>
    </xf>
    <xf numFmtId="38" fontId="7" fillId="0" borderId="0">
      <alignment/>
      <protection/>
    </xf>
    <xf numFmtId="38" fontId="68" fillId="0" borderId="0">
      <alignment/>
      <protection/>
    </xf>
    <xf numFmtId="38" fontId="69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57" fillId="0" borderId="11" applyNumberFormat="0" applyFill="0" applyAlignment="0" applyProtection="0"/>
    <xf numFmtId="0" fontId="53" fillId="41" borderId="0" applyNumberFormat="0" applyBorder="0" applyAlignment="0" applyProtection="0"/>
    <xf numFmtId="173" fontId="70" fillId="0" borderId="0">
      <alignment/>
      <protection/>
    </xf>
    <xf numFmtId="0" fontId="4" fillId="0" borderId="0">
      <alignment/>
      <protection/>
    </xf>
    <xf numFmtId="0" fontId="10" fillId="40" borderId="12" applyNumberFormat="0" applyFont="0" applyAlignment="0" applyProtection="0"/>
    <xf numFmtId="0" fontId="55" fillId="38" borderId="13" applyNumberFormat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74" fontId="71" fillId="0" borderId="0" applyNumberFormat="0" applyFill="0" applyBorder="0" applyAlignment="0" applyProtection="0"/>
    <xf numFmtId="40" fontId="72" fillId="0" borderId="0" applyBorder="0">
      <alignment horizontal="right"/>
      <protection/>
    </xf>
    <xf numFmtId="0" fontId="47" fillId="0" borderId="0" applyNumberFormat="0" applyFill="0" applyBorder="0" applyAlignment="0" applyProtection="0"/>
    <xf numFmtId="0" fontId="60" fillId="0" borderId="14" applyNumberFormat="0" applyFill="0" applyAlignment="0" applyProtection="0"/>
    <xf numFmtId="0" fontId="73" fillId="0" borderId="0" applyNumberFormat="0" applyFill="0" applyBorder="0" applyAlignment="0" applyProtection="0"/>
    <xf numFmtId="0" fontId="80" fillId="42" borderId="0" applyNumberFormat="0" applyBorder="0" applyAlignment="0" applyProtection="0"/>
    <xf numFmtId="0" fontId="61" fillId="34" borderId="0" applyNumberFormat="0" applyBorder="0" applyAlignment="0" applyProtection="0"/>
    <xf numFmtId="0" fontId="80" fillId="42" borderId="0" applyNumberFormat="0" applyBorder="0" applyAlignment="0" applyProtection="0"/>
    <xf numFmtId="0" fontId="80" fillId="43" borderId="0" applyNumberFormat="0" applyBorder="0" applyAlignment="0" applyProtection="0"/>
    <xf numFmtId="0" fontId="61" fillId="35" borderId="0" applyNumberFormat="0" applyBorder="0" applyAlignment="0" applyProtection="0"/>
    <xf numFmtId="0" fontId="80" fillId="43" borderId="0" applyNumberFormat="0" applyBorder="0" applyAlignment="0" applyProtection="0"/>
    <xf numFmtId="0" fontId="80" fillId="44" borderId="0" applyNumberFormat="0" applyBorder="0" applyAlignment="0" applyProtection="0"/>
    <xf numFmtId="0" fontId="61" fillId="36" borderId="0" applyNumberFormat="0" applyBorder="0" applyAlignment="0" applyProtection="0"/>
    <xf numFmtId="0" fontId="80" fillId="44" borderId="0" applyNumberFormat="0" applyBorder="0" applyAlignment="0" applyProtection="0"/>
    <xf numFmtId="0" fontId="80" fillId="45" borderId="0" applyNumberFormat="0" applyBorder="0" applyAlignment="0" applyProtection="0"/>
    <xf numFmtId="0" fontId="61" fillId="25" borderId="0" applyNumberFormat="0" applyBorder="0" applyAlignment="0" applyProtection="0"/>
    <xf numFmtId="0" fontId="80" fillId="45" borderId="0" applyNumberFormat="0" applyBorder="0" applyAlignment="0" applyProtection="0"/>
    <xf numFmtId="0" fontId="80" fillId="46" borderId="0" applyNumberFormat="0" applyBorder="0" applyAlignment="0" applyProtection="0"/>
    <xf numFmtId="0" fontId="61" fillId="26" borderId="0" applyNumberFormat="0" applyBorder="0" applyAlignment="0" applyProtection="0"/>
    <xf numFmtId="0" fontId="80" fillId="46" borderId="0" applyNumberFormat="0" applyBorder="0" applyAlignment="0" applyProtection="0"/>
    <xf numFmtId="0" fontId="80" fillId="47" borderId="0" applyNumberFormat="0" applyBorder="0" applyAlignment="0" applyProtection="0"/>
    <xf numFmtId="0" fontId="61" fillId="37" borderId="0" applyNumberFormat="0" applyBorder="0" applyAlignment="0" applyProtection="0"/>
    <xf numFmtId="0" fontId="80" fillId="47" borderId="0" applyNumberFormat="0" applyBorder="0" applyAlignment="0" applyProtection="0"/>
    <xf numFmtId="0" fontId="81" fillId="48" borderId="15" applyNumberFormat="0" applyAlignment="0" applyProtection="0"/>
    <xf numFmtId="0" fontId="81" fillId="48" borderId="15" applyNumberFormat="0" applyAlignment="0" applyProtection="0"/>
    <xf numFmtId="0" fontId="54" fillId="7" borderId="1" applyNumberFormat="0" applyAlignment="0" applyProtection="0"/>
    <xf numFmtId="0" fontId="82" fillId="49" borderId="16" applyNumberFormat="0" applyAlignment="0" applyProtection="0"/>
    <xf numFmtId="0" fontId="82" fillId="49" borderId="16" applyNumberFormat="0" applyAlignment="0" applyProtection="0"/>
    <xf numFmtId="0" fontId="55" fillId="38" borderId="13" applyNumberFormat="0" applyAlignment="0" applyProtection="0"/>
    <xf numFmtId="0" fontId="83" fillId="49" borderId="15" applyNumberFormat="0" applyAlignment="0" applyProtection="0"/>
    <xf numFmtId="0" fontId="83" fillId="49" borderId="15" applyNumberFormat="0" applyAlignment="0" applyProtection="0"/>
    <xf numFmtId="0" fontId="56" fillId="38" borderId="1" applyNumberFormat="0" applyAlignment="0" applyProtection="0"/>
    <xf numFmtId="0" fontId="7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17" applyNumberFormat="0" applyFill="0" applyAlignment="0" applyProtection="0"/>
    <xf numFmtId="0" fontId="84" fillId="0" borderId="17" applyNumberFormat="0" applyFill="0" applyAlignment="0" applyProtection="0"/>
    <xf numFmtId="0" fontId="48" fillId="0" borderId="7" applyNumberFormat="0" applyFill="0" applyAlignment="0" applyProtection="0"/>
    <xf numFmtId="0" fontId="85" fillId="0" borderId="18" applyNumberFormat="0" applyFill="0" applyAlignment="0" applyProtection="0"/>
    <xf numFmtId="0" fontId="85" fillId="0" borderId="18" applyNumberFormat="0" applyFill="0" applyAlignment="0" applyProtection="0"/>
    <xf numFmtId="0" fontId="49" fillId="0" borderId="8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50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7" fillId="0" borderId="20" applyNumberFormat="0" applyFill="0" applyAlignment="0" applyProtection="0"/>
    <xf numFmtId="0" fontId="60" fillId="0" borderId="14" applyNumberFormat="0" applyFill="0" applyAlignment="0" applyProtection="0"/>
    <xf numFmtId="0" fontId="87" fillId="0" borderId="20" applyNumberFormat="0" applyFill="0" applyAlignment="0" applyProtection="0"/>
    <xf numFmtId="0" fontId="88" fillId="50" borderId="21" applyNumberFormat="0" applyAlignment="0" applyProtection="0"/>
    <xf numFmtId="0" fontId="58" fillId="39" borderId="2" applyNumberFormat="0" applyAlignment="0" applyProtection="0"/>
    <xf numFmtId="0" fontId="88" fillId="50" borderId="21" applyNumberFormat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53" fillId="4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66" fillId="0" borderId="0">
      <alignment horizontal="left"/>
      <protection/>
    </xf>
    <xf numFmtId="0" fontId="66" fillId="0" borderId="0">
      <alignment horizontal="left"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9" fontId="74" fillId="0" borderId="0">
      <alignment/>
      <protection/>
    </xf>
    <xf numFmtId="39" fontId="74" fillId="0" borderId="0">
      <alignment/>
      <protection/>
    </xf>
    <xf numFmtId="0" fontId="91" fillId="0" borderId="0">
      <alignment/>
      <protection/>
    </xf>
    <xf numFmtId="0" fontId="66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92" fillId="52" borderId="0" applyNumberFormat="0" applyBorder="0" applyAlignment="0" applyProtection="0"/>
    <xf numFmtId="0" fontId="52" fillId="3" borderId="0" applyNumberFormat="0" applyBorder="0" applyAlignment="0" applyProtection="0"/>
    <xf numFmtId="0" fontId="92" fillId="52" borderId="0" applyNumberFormat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8" fillId="40" borderId="12" applyNumberFormat="0" applyFont="0" applyAlignment="0" applyProtection="0"/>
    <xf numFmtId="0" fontId="4" fillId="40" borderId="12" applyNumberFormat="0" applyFont="0" applyAlignment="0" applyProtection="0"/>
    <xf numFmtId="0" fontId="0" fillId="53" borderId="22" applyNumberFormat="0" applyFont="0" applyAlignment="0" applyProtection="0"/>
    <xf numFmtId="0" fontId="0" fillId="53" borderId="22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57" fillId="0" borderId="11" applyNumberFormat="0" applyFill="0" applyAlignment="0" applyProtection="0"/>
    <xf numFmtId="0" fontId="8" fillId="0" borderId="0">
      <alignment/>
      <protection/>
    </xf>
    <xf numFmtId="0" fontId="36" fillId="0" borderId="0">
      <alignment/>
      <protection/>
    </xf>
    <xf numFmtId="0" fontId="8" fillId="0" borderId="0">
      <alignment/>
      <protection/>
    </xf>
    <xf numFmtId="0" fontId="9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49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6" fillId="54" borderId="0" applyNumberFormat="0" applyBorder="0" applyAlignment="0" applyProtection="0"/>
    <xf numFmtId="0" fontId="51" fillId="4" borderId="0" applyNumberFormat="0" applyBorder="0" applyAlignment="0" applyProtection="0"/>
    <xf numFmtId="0" fontId="96" fillId="54" borderId="0" applyNumberFormat="0" applyBorder="0" applyAlignment="0" applyProtection="0"/>
    <xf numFmtId="37" fontId="4" fillId="0" borderId="0" applyFont="0" applyBorder="0" applyAlignment="0" applyProtection="0"/>
    <xf numFmtId="37" fontId="4" fillId="0" borderId="0" applyFont="0" applyBorder="0" applyAlignment="0" applyProtection="0"/>
  </cellStyleXfs>
  <cellXfs count="329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97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244" applyFont="1" applyFill="1" applyAlignment="1">
      <alignment horizontal="right"/>
      <protection/>
    </xf>
    <xf numFmtId="0" fontId="2" fillId="0" borderId="24" xfId="0" applyFont="1" applyBorder="1" applyAlignment="1">
      <alignment wrapText="1"/>
    </xf>
    <xf numFmtId="0" fontId="7" fillId="0" borderId="25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5" fillId="0" borderId="27" xfId="0" applyFont="1" applyBorder="1" applyAlignment="1">
      <alignment wrapText="1"/>
    </xf>
    <xf numFmtId="0" fontId="2" fillId="0" borderId="28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9" xfId="0" applyFont="1" applyBorder="1" applyAlignment="1">
      <alignment wrapText="1"/>
    </xf>
    <xf numFmtId="166" fontId="2" fillId="0" borderId="30" xfId="0" applyNumberFormat="1" applyFont="1" applyFill="1" applyBorder="1" applyAlignment="1">
      <alignment horizontal="right" wrapText="1" indent="1"/>
    </xf>
    <xf numFmtId="166" fontId="2" fillId="0" borderId="29" xfId="0" applyNumberFormat="1" applyFont="1" applyFill="1" applyBorder="1" applyAlignment="1">
      <alignment horizontal="right" wrapText="1" indent="1"/>
    </xf>
    <xf numFmtId="49" fontId="2" fillId="55" borderId="29" xfId="0" applyNumberFormat="1" applyFont="1" applyFill="1" applyBorder="1" applyAlignment="1">
      <alignment wrapText="1"/>
    </xf>
    <xf numFmtId="166" fontId="2" fillId="55" borderId="30" xfId="0" applyNumberFormat="1" applyFont="1" applyFill="1" applyBorder="1" applyAlignment="1">
      <alignment horizontal="right" wrapText="1" indent="1"/>
    </xf>
    <xf numFmtId="0" fontId="2" fillId="55" borderId="0" xfId="0" applyFont="1" applyFill="1" applyAlignment="1">
      <alignment/>
    </xf>
    <xf numFmtId="0" fontId="2" fillId="55" borderId="29" xfId="0" applyFont="1" applyFill="1" applyBorder="1" applyAlignment="1">
      <alignment wrapText="1"/>
    </xf>
    <xf numFmtId="0" fontId="0" fillId="55" borderId="0" xfId="0" applyFill="1" applyAlignment="1">
      <alignment/>
    </xf>
    <xf numFmtId="167" fontId="9" fillId="55" borderId="30" xfId="614" applyNumberFormat="1" applyFont="1" applyFill="1" applyBorder="1" applyAlignment="1">
      <alignment vertical="center" wrapText="1"/>
    </xf>
    <xf numFmtId="0" fontId="2" fillId="55" borderId="0" xfId="0" applyFont="1" applyFill="1" applyBorder="1" applyAlignment="1">
      <alignment/>
    </xf>
    <xf numFmtId="0" fontId="2" fillId="0" borderId="31" xfId="0" applyFont="1" applyBorder="1" applyAlignment="1">
      <alignment wrapText="1"/>
    </xf>
    <xf numFmtId="166" fontId="2" fillId="0" borderId="32" xfId="0" applyNumberFormat="1" applyFont="1" applyFill="1" applyBorder="1" applyAlignment="1">
      <alignment horizontal="right" wrapText="1" indent="1"/>
    </xf>
    <xf numFmtId="0" fontId="5" fillId="0" borderId="33" xfId="0" applyFont="1" applyBorder="1" applyAlignment="1">
      <alignment wrapText="1"/>
    </xf>
    <xf numFmtId="166" fontId="5" fillId="0" borderId="26" xfId="0" applyNumberFormat="1" applyFont="1" applyFill="1" applyBorder="1" applyAlignment="1">
      <alignment horizontal="right" wrapText="1" indent="1"/>
    </xf>
    <xf numFmtId="0" fontId="5" fillId="0" borderId="34" xfId="0" applyFont="1" applyBorder="1" applyAlignment="1">
      <alignment wrapText="1"/>
    </xf>
    <xf numFmtId="3" fontId="2" fillId="0" borderId="26" xfId="0" applyNumberFormat="1" applyFont="1" applyFill="1" applyBorder="1" applyAlignment="1">
      <alignment/>
    </xf>
    <xf numFmtId="0" fontId="2" fillId="0" borderId="27" xfId="0" applyFont="1" applyBorder="1" applyAlignment="1">
      <alignment wrapText="1"/>
    </xf>
    <xf numFmtId="166" fontId="2" fillId="0" borderId="35" xfId="0" applyNumberFormat="1" applyFont="1" applyFill="1" applyBorder="1" applyAlignment="1">
      <alignment horizontal="right" wrapText="1" indent="1"/>
    </xf>
    <xf numFmtId="0" fontId="2" fillId="0" borderId="36" xfId="0" applyFont="1" applyBorder="1" applyAlignment="1">
      <alignment wrapText="1"/>
    </xf>
    <xf numFmtId="167" fontId="2" fillId="0" borderId="36" xfId="0" applyNumberFormat="1" applyFont="1" applyFill="1" applyBorder="1" applyAlignment="1">
      <alignment horizontal="right" wrapText="1" indent="1"/>
    </xf>
    <xf numFmtId="0" fontId="2" fillId="0" borderId="32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5" fillId="0" borderId="26" xfId="0" applyFont="1" applyBorder="1" applyAlignment="1">
      <alignment wrapText="1"/>
    </xf>
    <xf numFmtId="3" fontId="2" fillId="0" borderId="27" xfId="0" applyNumberFormat="1" applyFont="1" applyFill="1" applyBorder="1" applyAlignment="1">
      <alignment/>
    </xf>
    <xf numFmtId="167" fontId="2" fillId="0" borderId="29" xfId="0" applyNumberFormat="1" applyFont="1" applyFill="1" applyBorder="1" applyAlignment="1">
      <alignment horizontal="right" wrapText="1" indent="1"/>
    </xf>
    <xf numFmtId="166" fontId="2" fillId="0" borderId="36" xfId="0" applyNumberFormat="1" applyFont="1" applyFill="1" applyBorder="1" applyAlignment="1">
      <alignment horizontal="right" wrapText="1" indent="1"/>
    </xf>
    <xf numFmtId="0" fontId="2" fillId="0" borderId="38" xfId="0" applyFont="1" applyBorder="1" applyAlignment="1">
      <alignment wrapText="1"/>
    </xf>
    <xf numFmtId="167" fontId="2" fillId="0" borderId="38" xfId="0" applyNumberFormat="1" applyFont="1" applyFill="1" applyBorder="1" applyAlignment="1">
      <alignment horizontal="right" wrapText="1" indent="1"/>
    </xf>
    <xf numFmtId="167" fontId="5" fillId="0" borderId="26" xfId="0" applyNumberFormat="1" applyFont="1" applyFill="1" applyBorder="1" applyAlignment="1">
      <alignment horizontal="right" wrapText="1" indent="1"/>
    </xf>
    <xf numFmtId="166" fontId="2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7" fontId="5" fillId="55" borderId="0" xfId="617" applyNumberFormat="1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614" applyFont="1" applyFill="1" applyAlignment="1">
      <alignment/>
    </xf>
    <xf numFmtId="0" fontId="13" fillId="0" borderId="0" xfId="0" applyFont="1" applyAlignment="1">
      <alignment/>
    </xf>
    <xf numFmtId="164" fontId="13" fillId="0" borderId="0" xfId="614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2" fillId="55" borderId="0" xfId="0" applyFont="1" applyFill="1" applyAlignment="1">
      <alignment horizontal="left"/>
    </xf>
    <xf numFmtId="167" fontId="2" fillId="55" borderId="0" xfId="0" applyNumberFormat="1" applyFont="1" applyFill="1" applyAlignment="1">
      <alignment/>
    </xf>
    <xf numFmtId="164" fontId="2" fillId="55" borderId="0" xfId="0" applyNumberFormat="1" applyFont="1" applyFill="1" applyAlignment="1">
      <alignment/>
    </xf>
    <xf numFmtId="0" fontId="2" fillId="55" borderId="0" xfId="0" applyFont="1" applyFill="1" applyAlignment="1">
      <alignment/>
    </xf>
    <xf numFmtId="168" fontId="2" fillId="55" borderId="0" xfId="0" applyNumberFormat="1" applyFont="1" applyFill="1" applyAlignment="1">
      <alignment/>
    </xf>
    <xf numFmtId="167" fontId="2" fillId="55" borderId="0" xfId="691" applyNumberFormat="1" applyFont="1" applyFill="1" applyBorder="1" applyAlignment="1">
      <alignment vertical="top"/>
    </xf>
    <xf numFmtId="164" fontId="2" fillId="55" borderId="0" xfId="691" applyNumberFormat="1" applyFont="1" applyFill="1" applyBorder="1" applyAlignment="1">
      <alignment horizontal="center" vertical="top"/>
    </xf>
    <xf numFmtId="0" fontId="12" fillId="55" borderId="0" xfId="0" applyFont="1" applyFill="1" applyBorder="1" applyAlignment="1">
      <alignment horizontal="left"/>
    </xf>
    <xf numFmtId="167" fontId="12" fillId="55" borderId="0" xfId="691" applyNumberFormat="1" applyFont="1" applyFill="1" applyBorder="1" applyAlignment="1">
      <alignment vertical="top"/>
    </xf>
    <xf numFmtId="43" fontId="21" fillId="0" borderId="0" xfId="691" applyFont="1" applyFill="1" applyBorder="1" applyAlignment="1">
      <alignment horizontal="center" vertical="top"/>
    </xf>
    <xf numFmtId="164" fontId="12" fillId="55" borderId="0" xfId="691" applyNumberFormat="1" applyFont="1" applyFill="1" applyBorder="1" applyAlignment="1">
      <alignment horizontal="center" vertical="top"/>
    </xf>
    <xf numFmtId="0" fontId="12" fillId="55" borderId="0" xfId="0" applyFont="1" applyFill="1" applyAlignment="1">
      <alignment/>
    </xf>
    <xf numFmtId="168" fontId="12" fillId="55" borderId="0" xfId="0" applyNumberFormat="1" applyFont="1" applyFill="1" applyAlignment="1">
      <alignment/>
    </xf>
    <xf numFmtId="164" fontId="12" fillId="55" borderId="0" xfId="0" applyNumberFormat="1" applyFont="1" applyFill="1" applyAlignment="1">
      <alignment/>
    </xf>
    <xf numFmtId="164" fontId="12" fillId="55" borderId="0" xfId="0" applyNumberFormat="1" applyFont="1" applyFill="1" applyAlignment="1">
      <alignment/>
    </xf>
    <xf numFmtId="0" fontId="12" fillId="55" borderId="0" xfId="0" applyFont="1" applyFill="1" applyAlignment="1">
      <alignment/>
    </xf>
    <xf numFmtId="168" fontId="12" fillId="55" borderId="0" xfId="0" applyNumberFormat="1" applyFont="1" applyFill="1" applyAlignment="1">
      <alignment/>
    </xf>
    <xf numFmtId="0" fontId="23" fillId="55" borderId="0" xfId="0" applyFont="1" applyFill="1" applyBorder="1" applyAlignment="1">
      <alignment horizontal="center" wrapText="1"/>
    </xf>
    <xf numFmtId="167" fontId="24" fillId="55" borderId="0" xfId="691" applyNumberFormat="1" applyFont="1" applyFill="1" applyBorder="1" applyAlignment="1">
      <alignment wrapText="1"/>
    </xf>
    <xf numFmtId="0" fontId="7" fillId="0" borderId="0" xfId="0" applyFont="1" applyFill="1" applyAlignment="1">
      <alignment horizontal="right"/>
    </xf>
    <xf numFmtId="164" fontId="24" fillId="55" borderId="0" xfId="691" applyNumberFormat="1" applyFont="1" applyFill="1" applyBorder="1" applyAlignment="1">
      <alignment horizontal="center" wrapText="1"/>
    </xf>
    <xf numFmtId="0" fontId="6" fillId="55" borderId="25" xfId="0" applyFont="1" applyFill="1" applyBorder="1" applyAlignment="1">
      <alignment horizontal="center" wrapText="1"/>
    </xf>
    <xf numFmtId="167" fontId="6" fillId="55" borderId="26" xfId="616" applyNumberFormat="1" applyFont="1" applyFill="1" applyBorder="1" applyAlignment="1">
      <alignment horizontal="center" vertical="center" wrapText="1"/>
    </xf>
    <xf numFmtId="167" fontId="6" fillId="0" borderId="26" xfId="616" applyNumberFormat="1" applyFont="1" applyFill="1" applyBorder="1" applyAlignment="1">
      <alignment horizontal="center" vertical="center" wrapText="1"/>
    </xf>
    <xf numFmtId="164" fontId="6" fillId="55" borderId="26" xfId="616" applyNumberFormat="1" applyFont="1" applyFill="1" applyBorder="1" applyAlignment="1">
      <alignment horizontal="center" wrapText="1"/>
    </xf>
    <xf numFmtId="168" fontId="2" fillId="55" borderId="0" xfId="0" applyNumberFormat="1" applyFont="1" applyFill="1" applyAlignment="1">
      <alignment/>
    </xf>
    <xf numFmtId="3" fontId="2" fillId="55" borderId="0" xfId="0" applyNumberFormat="1" applyFont="1" applyFill="1" applyAlignment="1">
      <alignment/>
    </xf>
    <xf numFmtId="0" fontId="6" fillId="55" borderId="39" xfId="0" applyFont="1" applyFill="1" applyBorder="1" applyAlignment="1">
      <alignment horizontal="center" wrapText="1"/>
    </xf>
    <xf numFmtId="167" fontId="6" fillId="55" borderId="35" xfId="691" applyNumberFormat="1" applyFont="1" applyFill="1" applyBorder="1" applyAlignment="1">
      <alignment wrapText="1"/>
    </xf>
    <xf numFmtId="43" fontId="5" fillId="0" borderId="40" xfId="691" applyFont="1" applyFill="1" applyBorder="1" applyAlignment="1">
      <alignment horizontal="center" wrapText="1"/>
    </xf>
    <xf numFmtId="164" fontId="6" fillId="55" borderId="35" xfId="691" applyNumberFormat="1" applyFont="1" applyFill="1" applyBorder="1" applyAlignment="1">
      <alignment horizontal="center" wrapText="1"/>
    </xf>
    <xf numFmtId="0" fontId="2" fillId="55" borderId="39" xfId="0" applyFont="1" applyFill="1" applyBorder="1" applyAlignment="1">
      <alignment wrapText="1"/>
    </xf>
    <xf numFmtId="167" fontId="9" fillId="55" borderId="35" xfId="691" applyNumberFormat="1" applyFont="1" applyFill="1" applyBorder="1" applyAlignment="1">
      <alignment vertical="center" wrapText="1"/>
    </xf>
    <xf numFmtId="167" fontId="2" fillId="0" borderId="36" xfId="616" applyNumberFormat="1" applyFont="1" applyFill="1" applyBorder="1" applyAlignment="1">
      <alignment horizontal="right" vertical="center"/>
    </xf>
    <xf numFmtId="164" fontId="9" fillId="55" borderId="35" xfId="691" applyNumberFormat="1" applyFont="1" applyFill="1" applyBorder="1" applyAlignment="1">
      <alignment vertical="center" wrapText="1"/>
    </xf>
    <xf numFmtId="167" fontId="2" fillId="55" borderId="0" xfId="0" applyNumberFormat="1" applyFont="1" applyFill="1" applyAlignment="1">
      <alignment/>
    </xf>
    <xf numFmtId="0" fontId="2" fillId="55" borderId="30" xfId="0" applyFont="1" applyFill="1" applyBorder="1" applyAlignment="1">
      <alignment wrapText="1"/>
    </xf>
    <xf numFmtId="167" fontId="2" fillId="55" borderId="29" xfId="691" applyNumberFormat="1" applyFont="1" applyFill="1" applyBorder="1" applyAlignment="1">
      <alignment vertical="center"/>
    </xf>
    <xf numFmtId="167" fontId="2" fillId="0" borderId="29" xfId="616" applyNumberFormat="1" applyFont="1" applyFill="1" applyBorder="1" applyAlignment="1">
      <alignment horizontal="right" vertical="center"/>
    </xf>
    <xf numFmtId="164" fontId="2" fillId="55" borderId="29" xfId="691" applyNumberFormat="1" applyFont="1" applyFill="1" applyBorder="1" applyAlignment="1">
      <alignment vertical="center"/>
    </xf>
    <xf numFmtId="168" fontId="2" fillId="55" borderId="0" xfId="0" applyNumberFormat="1" applyFont="1" applyFill="1" applyBorder="1" applyAlignment="1">
      <alignment/>
    </xf>
    <xf numFmtId="165" fontId="2" fillId="55" borderId="0" xfId="616" applyNumberFormat="1" applyFont="1" applyFill="1" applyBorder="1" applyAlignment="1">
      <alignment/>
    </xf>
    <xf numFmtId="165" fontId="2" fillId="55" borderId="0" xfId="616" applyNumberFormat="1" applyFont="1" applyFill="1" applyAlignment="1">
      <alignment/>
    </xf>
    <xf numFmtId="0" fontId="2" fillId="55" borderId="32" xfId="0" applyFont="1" applyFill="1" applyBorder="1" applyAlignment="1">
      <alignment wrapText="1"/>
    </xf>
    <xf numFmtId="167" fontId="2" fillId="55" borderId="36" xfId="691" applyNumberFormat="1" applyFont="1" applyFill="1" applyBorder="1" applyAlignment="1">
      <alignment vertical="center"/>
    </xf>
    <xf numFmtId="164" fontId="2" fillId="55" borderId="36" xfId="691" applyNumberFormat="1" applyFont="1" applyFill="1" applyBorder="1" applyAlignment="1">
      <alignment vertical="center"/>
    </xf>
    <xf numFmtId="0" fontId="2" fillId="55" borderId="37" xfId="0" applyFont="1" applyFill="1" applyBorder="1" applyAlignment="1">
      <alignment wrapText="1"/>
    </xf>
    <xf numFmtId="0" fontId="5" fillId="55" borderId="32" xfId="0" applyFont="1" applyFill="1" applyBorder="1" applyAlignment="1">
      <alignment wrapText="1"/>
    </xf>
    <xf numFmtId="167" fontId="2" fillId="0" borderId="36" xfId="691" applyNumberFormat="1" applyFont="1" applyFill="1" applyBorder="1" applyAlignment="1">
      <alignment horizontal="right" vertical="center"/>
    </xf>
    <xf numFmtId="165" fontId="2" fillId="55" borderId="0" xfId="0" applyNumberFormat="1" applyFont="1" applyFill="1" applyAlignment="1">
      <alignment/>
    </xf>
    <xf numFmtId="0" fontId="5" fillId="55" borderId="25" xfId="0" applyFont="1" applyFill="1" applyBorder="1" applyAlignment="1">
      <alignment wrapText="1"/>
    </xf>
    <xf numFmtId="167" fontId="5" fillId="55" borderId="26" xfId="691" applyNumberFormat="1" applyFont="1" applyFill="1" applyBorder="1" applyAlignment="1">
      <alignment vertical="center" wrapText="1"/>
    </xf>
    <xf numFmtId="167" fontId="5" fillId="0" borderId="26" xfId="691" applyNumberFormat="1" applyFont="1" applyFill="1" applyBorder="1" applyAlignment="1">
      <alignment horizontal="right" vertical="center" wrapText="1"/>
    </xf>
    <xf numFmtId="164" fontId="5" fillId="55" borderId="26" xfId="691" applyNumberFormat="1" applyFont="1" applyFill="1" applyBorder="1" applyAlignment="1">
      <alignment vertical="center" wrapText="1"/>
    </xf>
    <xf numFmtId="43" fontId="2" fillId="55" borderId="0" xfId="616" applyFont="1" applyFill="1" applyAlignment="1">
      <alignment/>
    </xf>
    <xf numFmtId="0" fontId="5" fillId="55" borderId="39" xfId="0" applyFont="1" applyFill="1" applyBorder="1" applyAlignment="1">
      <alignment wrapText="1"/>
    </xf>
    <xf numFmtId="167" fontId="2" fillId="55" borderId="35" xfId="691" applyNumberFormat="1" applyFont="1" applyFill="1" applyBorder="1" applyAlignment="1">
      <alignment vertical="center"/>
    </xf>
    <xf numFmtId="167" fontId="2" fillId="0" borderId="35" xfId="691" applyNumberFormat="1" applyFont="1" applyFill="1" applyBorder="1" applyAlignment="1">
      <alignment horizontal="right" vertical="center"/>
    </xf>
    <xf numFmtId="164" fontId="2" fillId="55" borderId="35" xfId="691" applyNumberFormat="1" applyFont="1" applyFill="1" applyBorder="1" applyAlignment="1">
      <alignment vertical="center"/>
    </xf>
    <xf numFmtId="166" fontId="2" fillId="0" borderId="29" xfId="616" applyNumberFormat="1" applyFont="1" applyFill="1" applyBorder="1" applyAlignment="1">
      <alignment horizontal="right" vertical="center"/>
    </xf>
    <xf numFmtId="167" fontId="2" fillId="0" borderId="35" xfId="616" applyNumberFormat="1" applyFont="1" applyFill="1" applyBorder="1" applyAlignment="1">
      <alignment horizontal="right" vertical="center"/>
    </xf>
    <xf numFmtId="164" fontId="2" fillId="55" borderId="35" xfId="691" applyNumberFormat="1" applyFont="1" applyFill="1" applyBorder="1" applyAlignment="1">
      <alignment horizontal="right" vertical="center"/>
    </xf>
    <xf numFmtId="167" fontId="2" fillId="0" borderId="29" xfId="691" applyNumberFormat="1" applyFont="1" applyFill="1" applyBorder="1" applyAlignment="1">
      <alignment horizontal="right" vertical="center"/>
    </xf>
    <xf numFmtId="167" fontId="5" fillId="55" borderId="26" xfId="691" applyNumberFormat="1" applyFont="1" applyFill="1" applyBorder="1" applyAlignment="1">
      <alignment vertical="center"/>
    </xf>
    <xf numFmtId="167" fontId="5" fillId="0" borderId="26" xfId="691" applyNumberFormat="1" applyFont="1" applyFill="1" applyBorder="1" applyAlignment="1">
      <alignment horizontal="right" vertical="center"/>
    </xf>
    <xf numFmtId="164" fontId="5" fillId="55" borderId="26" xfId="691" applyNumberFormat="1" applyFont="1" applyFill="1" applyBorder="1" applyAlignment="1">
      <alignment vertical="center"/>
    </xf>
    <xf numFmtId="0" fontId="2" fillId="55" borderId="10" xfId="0" applyFont="1" applyFill="1" applyBorder="1" applyAlignment="1">
      <alignment wrapText="1"/>
    </xf>
    <xf numFmtId="0" fontId="2" fillId="55" borderId="41" xfId="0" applyFont="1" applyFill="1" applyBorder="1" applyAlignment="1">
      <alignment/>
    </xf>
    <xf numFmtId="0" fontId="10" fillId="55" borderId="41" xfId="0" applyFont="1" applyFill="1" applyBorder="1" applyAlignment="1">
      <alignment horizontal="left" vertical="top" wrapText="1"/>
    </xf>
    <xf numFmtId="167" fontId="5" fillId="55" borderId="27" xfId="0" applyNumberFormat="1" applyFont="1" applyFill="1" applyBorder="1" applyAlignment="1">
      <alignment wrapText="1"/>
    </xf>
    <xf numFmtId="167" fontId="5" fillId="0" borderId="27" xfId="0" applyNumberFormat="1" applyFont="1" applyFill="1" applyBorder="1" applyAlignment="1">
      <alignment horizontal="right" wrapText="1"/>
    </xf>
    <xf numFmtId="164" fontId="5" fillId="55" borderId="27" xfId="0" applyNumberFormat="1" applyFont="1" applyFill="1" applyBorder="1" applyAlignment="1">
      <alignment horizontal="right" wrapText="1"/>
    </xf>
    <xf numFmtId="0" fontId="5" fillId="55" borderId="30" xfId="0" applyFont="1" applyFill="1" applyBorder="1" applyAlignment="1">
      <alignment wrapText="1"/>
    </xf>
    <xf numFmtId="167" fontId="5" fillId="55" borderId="29" xfId="0" applyNumberFormat="1" applyFont="1" applyFill="1" applyBorder="1" applyAlignment="1">
      <alignment wrapText="1"/>
    </xf>
    <xf numFmtId="167" fontId="5" fillId="0" borderId="29" xfId="0" applyNumberFormat="1" applyFont="1" applyFill="1" applyBorder="1" applyAlignment="1">
      <alignment horizontal="right" wrapText="1"/>
    </xf>
    <xf numFmtId="164" fontId="5" fillId="55" borderId="29" xfId="0" applyNumberFormat="1" applyFont="1" applyFill="1" applyBorder="1" applyAlignment="1">
      <alignment horizontal="right" wrapText="1"/>
    </xf>
    <xf numFmtId="0" fontId="10" fillId="55" borderId="39" xfId="0" applyFont="1" applyFill="1" applyBorder="1" applyAlignment="1">
      <alignment horizontal="left" vertical="top" wrapText="1"/>
    </xf>
    <xf numFmtId="167" fontId="2" fillId="0" borderId="29" xfId="0" applyNumberFormat="1" applyFont="1" applyFill="1" applyBorder="1" applyAlignment="1">
      <alignment horizontal="right" wrapText="1"/>
    </xf>
    <xf numFmtId="0" fontId="10" fillId="55" borderId="32" xfId="0" applyFont="1" applyFill="1" applyBorder="1" applyAlignment="1">
      <alignment horizontal="left" vertical="top" wrapText="1"/>
    </xf>
    <xf numFmtId="167" fontId="2" fillId="55" borderId="31" xfId="0" applyNumberFormat="1" applyFont="1" applyFill="1" applyBorder="1" applyAlignment="1">
      <alignment wrapText="1"/>
    </xf>
    <xf numFmtId="167" fontId="2" fillId="0" borderId="31" xfId="0" applyNumberFormat="1" applyFont="1" applyFill="1" applyBorder="1" applyAlignment="1">
      <alignment horizontal="right" wrapText="1"/>
    </xf>
    <xf numFmtId="164" fontId="2" fillId="55" borderId="31" xfId="0" applyNumberFormat="1" applyFont="1" applyFill="1" applyBorder="1" applyAlignment="1">
      <alignment horizontal="right" wrapText="1"/>
    </xf>
    <xf numFmtId="0" fontId="5" fillId="55" borderId="34" xfId="0" applyFont="1" applyFill="1" applyBorder="1" applyAlignment="1">
      <alignment wrapText="1"/>
    </xf>
    <xf numFmtId="167" fontId="5" fillId="55" borderId="34" xfId="0" applyNumberFormat="1" applyFont="1" applyFill="1" applyBorder="1" applyAlignment="1">
      <alignment wrapText="1"/>
    </xf>
    <xf numFmtId="167" fontId="5" fillId="0" borderId="26" xfId="0" applyNumberFormat="1" applyFont="1" applyFill="1" applyBorder="1" applyAlignment="1">
      <alignment horizontal="right" wrapText="1"/>
    </xf>
    <xf numFmtId="167" fontId="5" fillId="55" borderId="26" xfId="0" applyNumberFormat="1" applyFont="1" applyFill="1" applyBorder="1" applyAlignment="1">
      <alignment wrapText="1"/>
    </xf>
    <xf numFmtId="0" fontId="25" fillId="55" borderId="34" xfId="0" applyFont="1" applyFill="1" applyBorder="1" applyAlignment="1">
      <alignment wrapText="1"/>
    </xf>
    <xf numFmtId="167" fontId="5" fillId="55" borderId="42" xfId="0" applyNumberFormat="1" applyFont="1" applyFill="1" applyBorder="1" applyAlignment="1">
      <alignment wrapText="1"/>
    </xf>
    <xf numFmtId="167" fontId="5" fillId="0" borderId="43" xfId="0" applyNumberFormat="1" applyFont="1" applyFill="1" applyBorder="1" applyAlignment="1">
      <alignment horizontal="right" wrapText="1"/>
    </xf>
    <xf numFmtId="164" fontId="5" fillId="55" borderId="42" xfId="0" applyNumberFormat="1" applyFont="1" applyFill="1" applyBorder="1" applyAlignment="1">
      <alignment wrapText="1"/>
    </xf>
    <xf numFmtId="167" fontId="2" fillId="55" borderId="29" xfId="0" applyNumberFormat="1" applyFont="1" applyFill="1" applyBorder="1" applyAlignment="1">
      <alignment wrapText="1"/>
    </xf>
    <xf numFmtId="167" fontId="2" fillId="0" borderId="44" xfId="691" applyNumberFormat="1" applyFont="1" applyFill="1" applyBorder="1" applyAlignment="1">
      <alignment horizontal="right" vertical="center"/>
    </xf>
    <xf numFmtId="164" fontId="2" fillId="55" borderId="29" xfId="0" applyNumberFormat="1" applyFont="1" applyFill="1" applyBorder="1" applyAlignment="1">
      <alignment wrapText="1"/>
    </xf>
    <xf numFmtId="0" fontId="26" fillId="55" borderId="45" xfId="0" applyFont="1" applyFill="1" applyBorder="1" applyAlignment="1">
      <alignment horizontal="left" vertical="top" wrapText="1"/>
    </xf>
    <xf numFmtId="167" fontId="5" fillId="55" borderId="46" xfId="0" applyNumberFormat="1" applyFont="1" applyFill="1" applyBorder="1" applyAlignment="1">
      <alignment wrapText="1"/>
    </xf>
    <xf numFmtId="167" fontId="5" fillId="0" borderId="47" xfId="0" applyNumberFormat="1" applyFont="1" applyFill="1" applyBorder="1" applyAlignment="1">
      <alignment horizontal="right" wrapText="1"/>
    </xf>
    <xf numFmtId="164" fontId="5" fillId="55" borderId="46" xfId="0" applyNumberFormat="1" applyFont="1" applyFill="1" applyBorder="1" applyAlignment="1">
      <alignment wrapText="1"/>
    </xf>
    <xf numFmtId="0" fontId="7" fillId="55" borderId="0" xfId="0" applyFont="1" applyFill="1" applyAlignment="1">
      <alignment/>
    </xf>
    <xf numFmtId="168" fontId="7" fillId="55" borderId="0" xfId="0" applyNumberFormat="1" applyFont="1" applyFill="1" applyAlignment="1">
      <alignment/>
    </xf>
    <xf numFmtId="0" fontId="5" fillId="55" borderId="26" xfId="0" applyFont="1" applyFill="1" applyBorder="1" applyAlignment="1">
      <alignment wrapText="1"/>
    </xf>
    <xf numFmtId="167" fontId="2" fillId="55" borderId="26" xfId="0" applyNumberFormat="1" applyFont="1" applyFill="1" applyBorder="1" applyAlignment="1">
      <alignment wrapText="1"/>
    </xf>
    <xf numFmtId="167" fontId="2" fillId="0" borderId="46" xfId="0" applyNumberFormat="1" applyFont="1" applyFill="1" applyBorder="1" applyAlignment="1">
      <alignment horizontal="right" wrapText="1"/>
    </xf>
    <xf numFmtId="164" fontId="2" fillId="55" borderId="26" xfId="0" applyNumberFormat="1" applyFont="1" applyFill="1" applyBorder="1" applyAlignment="1">
      <alignment wrapText="1"/>
    </xf>
    <xf numFmtId="0" fontId="5" fillId="55" borderId="27" xfId="0" applyFont="1" applyFill="1" applyBorder="1" applyAlignment="1">
      <alignment wrapText="1"/>
    </xf>
    <xf numFmtId="167" fontId="2" fillId="55" borderId="27" xfId="0" applyNumberFormat="1" applyFont="1" applyFill="1" applyBorder="1" applyAlignment="1">
      <alignment wrapText="1"/>
    </xf>
    <xf numFmtId="167" fontId="2" fillId="0" borderId="27" xfId="0" applyNumberFormat="1" applyFont="1" applyFill="1" applyBorder="1" applyAlignment="1">
      <alignment horizontal="right" wrapText="1"/>
    </xf>
    <xf numFmtId="164" fontId="2" fillId="55" borderId="27" xfId="0" applyNumberFormat="1" applyFont="1" applyFill="1" applyBorder="1" applyAlignment="1">
      <alignment horizontal="center" wrapText="1"/>
    </xf>
    <xf numFmtId="164" fontId="2" fillId="55" borderId="29" xfId="691" applyNumberFormat="1" applyFont="1" applyFill="1" applyBorder="1" applyAlignment="1">
      <alignment horizontal="center" vertical="center"/>
    </xf>
    <xf numFmtId="0" fontId="5" fillId="55" borderId="29" xfId="0" applyFont="1" applyFill="1" applyBorder="1" applyAlignment="1">
      <alignment wrapText="1"/>
    </xf>
    <xf numFmtId="164" fontId="2" fillId="55" borderId="29" xfId="0" applyNumberFormat="1" applyFont="1" applyFill="1" applyBorder="1" applyAlignment="1">
      <alignment horizontal="center" wrapText="1"/>
    </xf>
    <xf numFmtId="167" fontId="9" fillId="0" borderId="29" xfId="616" applyNumberFormat="1" applyFont="1" applyFill="1" applyBorder="1" applyAlignment="1">
      <alignment horizontal="right" vertical="center" wrapText="1"/>
    </xf>
    <xf numFmtId="0" fontId="2" fillId="55" borderId="29" xfId="0" applyFont="1" applyFill="1" applyBorder="1" applyAlignment="1">
      <alignment horizontal="left" wrapText="1"/>
    </xf>
    <xf numFmtId="0" fontId="2" fillId="55" borderId="36" xfId="0" applyFont="1" applyFill="1" applyBorder="1" applyAlignment="1">
      <alignment horizontal="left" wrapText="1"/>
    </xf>
    <xf numFmtId="167" fontId="2" fillId="55" borderId="36" xfId="0" applyNumberFormat="1" applyFont="1" applyFill="1" applyBorder="1" applyAlignment="1">
      <alignment wrapText="1"/>
    </xf>
    <xf numFmtId="0" fontId="2" fillId="0" borderId="36" xfId="0" applyFont="1" applyFill="1" applyBorder="1" applyAlignment="1">
      <alignment horizontal="right" wrapText="1"/>
    </xf>
    <xf numFmtId="164" fontId="2" fillId="55" borderId="36" xfId="0" applyNumberFormat="1" applyFont="1" applyFill="1" applyBorder="1" applyAlignment="1">
      <alignment horizontal="center" wrapText="1"/>
    </xf>
    <xf numFmtId="0" fontId="5" fillId="55" borderId="42" xfId="0" applyFont="1" applyFill="1" applyBorder="1" applyAlignment="1">
      <alignment wrapText="1"/>
    </xf>
    <xf numFmtId="167" fontId="6" fillId="55" borderId="42" xfId="691" applyNumberFormat="1" applyFont="1" applyFill="1" applyBorder="1" applyAlignment="1">
      <alignment vertical="center" wrapText="1"/>
    </xf>
    <xf numFmtId="167" fontId="6" fillId="0" borderId="42" xfId="691" applyNumberFormat="1" applyFont="1" applyFill="1" applyBorder="1" applyAlignment="1">
      <alignment horizontal="right" vertical="center" wrapText="1"/>
    </xf>
    <xf numFmtId="167" fontId="6" fillId="55" borderId="48" xfId="691" applyNumberFormat="1" applyFont="1" applyFill="1" applyBorder="1" applyAlignment="1">
      <alignment vertical="center" wrapText="1"/>
    </xf>
    <xf numFmtId="167" fontId="6" fillId="55" borderId="26" xfId="691" applyNumberFormat="1" applyFont="1" applyFill="1" applyBorder="1" applyAlignment="1">
      <alignment vertical="center" wrapText="1"/>
    </xf>
    <xf numFmtId="167" fontId="6" fillId="0" borderId="26" xfId="691" applyNumberFormat="1" applyFont="1" applyFill="1" applyBorder="1" applyAlignment="1">
      <alignment horizontal="right" vertical="center" wrapText="1"/>
    </xf>
    <xf numFmtId="43" fontId="98" fillId="55" borderId="0" xfId="616" applyFont="1" applyFill="1" applyAlignment="1">
      <alignment/>
    </xf>
    <xf numFmtId="43" fontId="98" fillId="55" borderId="0" xfId="0" applyNumberFormat="1" applyFont="1" applyFill="1" applyAlignment="1">
      <alignment/>
    </xf>
    <xf numFmtId="167" fontId="6" fillId="0" borderId="42" xfId="691" applyNumberFormat="1" applyFont="1" applyFill="1" applyBorder="1" applyAlignment="1">
      <alignment vertical="center" wrapText="1"/>
    </xf>
    <xf numFmtId="167" fontId="6" fillId="55" borderId="0" xfId="691" applyNumberFormat="1" applyFont="1" applyFill="1" applyBorder="1" applyAlignment="1">
      <alignment vertical="center" wrapText="1"/>
    </xf>
    <xf numFmtId="168" fontId="98" fillId="55" borderId="0" xfId="0" applyNumberFormat="1" applyFont="1" applyFill="1" applyAlignment="1">
      <alignment/>
    </xf>
    <xf numFmtId="0" fontId="98" fillId="55" borderId="0" xfId="0" applyFont="1" applyFill="1" applyAlignment="1">
      <alignment/>
    </xf>
    <xf numFmtId="0" fontId="2" fillId="0" borderId="29" xfId="0" applyFont="1" applyFill="1" applyBorder="1" applyAlignment="1">
      <alignment horizontal="right" wrapText="1"/>
    </xf>
    <xf numFmtId="167" fontId="9" fillId="55" borderId="29" xfId="691" applyNumberFormat="1" applyFont="1" applyFill="1" applyBorder="1" applyAlignment="1">
      <alignment vertical="center" wrapText="1"/>
    </xf>
    <xf numFmtId="167" fontId="9" fillId="0" borderId="29" xfId="691" applyNumberFormat="1" applyFont="1" applyFill="1" applyBorder="1" applyAlignment="1">
      <alignment vertical="center" wrapText="1"/>
    </xf>
    <xf numFmtId="0" fontId="5" fillId="55" borderId="31" xfId="0" applyFont="1" applyFill="1" applyBorder="1" applyAlignment="1">
      <alignment wrapText="1"/>
    </xf>
    <xf numFmtId="167" fontId="6" fillId="55" borderId="31" xfId="691" applyNumberFormat="1" applyFont="1" applyFill="1" applyBorder="1" applyAlignment="1">
      <alignment vertical="center" wrapText="1"/>
    </xf>
    <xf numFmtId="167" fontId="6" fillId="0" borderId="31" xfId="691" applyNumberFormat="1" applyFont="1" applyFill="1" applyBorder="1" applyAlignment="1">
      <alignment vertical="center" wrapText="1"/>
    </xf>
    <xf numFmtId="167" fontId="12" fillId="55" borderId="0" xfId="691" applyNumberFormat="1" applyFont="1" applyFill="1" applyAlignment="1">
      <alignment/>
    </xf>
    <xf numFmtId="43" fontId="21" fillId="0" borderId="0" xfId="691" applyFont="1" applyFill="1" applyAlignment="1">
      <alignment/>
    </xf>
    <xf numFmtId="164" fontId="12" fillId="55" borderId="0" xfId="691" applyNumberFormat="1" applyFont="1" applyFill="1" applyAlignment="1">
      <alignment/>
    </xf>
    <xf numFmtId="0" fontId="2" fillId="55" borderId="0" xfId="0" applyFont="1" applyFill="1" applyBorder="1" applyAlignment="1">
      <alignment wrapText="1"/>
    </xf>
    <xf numFmtId="0" fontId="11" fillId="55" borderId="0" xfId="0" applyFont="1" applyFill="1" applyBorder="1" applyAlignment="1">
      <alignment wrapText="1"/>
    </xf>
    <xf numFmtId="167" fontId="11" fillId="55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4" fontId="11" fillId="55" borderId="0" xfId="0" applyNumberFormat="1" applyFont="1" applyFill="1" applyBorder="1" applyAlignment="1">
      <alignment wrapText="1"/>
    </xf>
    <xf numFmtId="0" fontId="11" fillId="55" borderId="0" xfId="0" applyFont="1" applyFill="1" applyAlignment="1">
      <alignment/>
    </xf>
    <xf numFmtId="167" fontId="5" fillId="55" borderId="0" xfId="616" applyNumberFormat="1" applyFont="1" applyFill="1" applyAlignment="1">
      <alignment/>
    </xf>
    <xf numFmtId="164" fontId="5" fillId="55" borderId="0" xfId="616" applyNumberFormat="1" applyFont="1" applyFill="1" applyAlignment="1">
      <alignment/>
    </xf>
    <xf numFmtId="167" fontId="12" fillId="55" borderId="0" xfId="0" applyNumberFormat="1" applyFont="1" applyFill="1" applyAlignment="1">
      <alignment/>
    </xf>
    <xf numFmtId="0" fontId="13" fillId="55" borderId="0" xfId="0" applyFont="1" applyFill="1" applyAlignment="1">
      <alignment/>
    </xf>
    <xf numFmtId="167" fontId="13" fillId="55" borderId="0" xfId="691" applyNumberFormat="1" applyFont="1" applyFill="1" applyAlignment="1">
      <alignment/>
    </xf>
    <xf numFmtId="164" fontId="13" fillId="55" borderId="0" xfId="691" applyNumberFormat="1" applyFont="1" applyFill="1" applyAlignment="1">
      <alignment/>
    </xf>
    <xf numFmtId="0" fontId="5" fillId="55" borderId="0" xfId="0" applyFont="1" applyFill="1" applyBorder="1" applyAlignment="1">
      <alignment wrapText="1"/>
    </xf>
    <xf numFmtId="167" fontId="5" fillId="55" borderId="0" xfId="0" applyNumberFormat="1" applyFont="1" applyFill="1" applyBorder="1" applyAlignment="1">
      <alignment wrapText="1"/>
    </xf>
    <xf numFmtId="164" fontId="5" fillId="55" borderId="0" xfId="0" applyNumberFormat="1" applyFont="1" applyFill="1" applyBorder="1" applyAlignment="1">
      <alignment wrapText="1"/>
    </xf>
    <xf numFmtId="0" fontId="28" fillId="55" borderId="0" xfId="0" applyFont="1" applyFill="1" applyAlignment="1">
      <alignment/>
    </xf>
    <xf numFmtId="0" fontId="15" fillId="55" borderId="0" xfId="0" applyFont="1" applyFill="1" applyAlignment="1">
      <alignment vertical="center"/>
    </xf>
    <xf numFmtId="0" fontId="17" fillId="55" borderId="0" xfId="0" applyFont="1" applyFill="1" applyAlignment="1">
      <alignment vertical="center"/>
    </xf>
    <xf numFmtId="0" fontId="10" fillId="55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29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right"/>
    </xf>
    <xf numFmtId="0" fontId="33" fillId="0" borderId="26" xfId="0" applyFont="1" applyFill="1" applyBorder="1" applyAlignment="1">
      <alignment vertical="top" wrapText="1"/>
    </xf>
    <xf numFmtId="3" fontId="29" fillId="0" borderId="48" xfId="0" applyNumberFormat="1" applyFont="1" applyFill="1" applyBorder="1" applyAlignment="1">
      <alignment horizontal="center" vertical="top" wrapText="1"/>
    </xf>
    <xf numFmtId="0" fontId="29" fillId="0" borderId="46" xfId="0" applyFont="1" applyFill="1" applyBorder="1" applyAlignment="1">
      <alignment horizontal="justify" vertical="top" wrapText="1"/>
    </xf>
    <xf numFmtId="3" fontId="32" fillId="0" borderId="47" xfId="0" applyNumberFormat="1" applyFont="1" applyFill="1" applyBorder="1" applyAlignment="1">
      <alignment vertical="top" wrapText="1"/>
    </xf>
    <xf numFmtId="0" fontId="33" fillId="0" borderId="46" xfId="0" applyFont="1" applyFill="1" applyBorder="1" applyAlignment="1">
      <alignment horizontal="justify" vertical="top" wrapText="1"/>
    </xf>
    <xf numFmtId="3" fontId="10" fillId="0" borderId="47" xfId="0" applyNumberFormat="1" applyFont="1" applyFill="1" applyBorder="1" applyAlignment="1">
      <alignment vertical="top" wrapText="1"/>
    </xf>
    <xf numFmtId="0" fontId="34" fillId="0" borderId="0" xfId="0" applyFont="1" applyFill="1" applyAlignment="1">
      <alignment/>
    </xf>
    <xf numFmtId="0" fontId="35" fillId="0" borderId="46" xfId="0" applyFont="1" applyFill="1" applyBorder="1" applyAlignment="1">
      <alignment vertical="top" wrapText="1"/>
    </xf>
    <xf numFmtId="0" fontId="35" fillId="0" borderId="38" xfId="0" applyFont="1" applyFill="1" applyBorder="1" applyAlignment="1">
      <alignment vertical="top" wrapText="1"/>
    </xf>
    <xf numFmtId="0" fontId="33" fillId="0" borderId="46" xfId="0" applyFont="1" applyFill="1" applyBorder="1" applyAlignment="1">
      <alignment vertical="top" wrapText="1"/>
    </xf>
    <xf numFmtId="3" fontId="33" fillId="0" borderId="47" xfId="350" applyNumberFormat="1" applyFont="1" applyFill="1" applyBorder="1" applyAlignment="1">
      <alignment vertical="top" wrapText="1"/>
      <protection/>
    </xf>
    <xf numFmtId="3" fontId="0" fillId="0" borderId="0" xfId="0" applyNumberFormat="1" applyFill="1" applyAlignment="1">
      <alignment/>
    </xf>
    <xf numFmtId="0" fontId="38" fillId="0" borderId="38" xfId="0" applyFont="1" applyFill="1" applyBorder="1" applyAlignment="1">
      <alignment vertical="top" wrapText="1"/>
    </xf>
    <xf numFmtId="0" fontId="38" fillId="0" borderId="46" xfId="0" applyFont="1" applyFill="1" applyBorder="1" applyAlignment="1">
      <alignment vertical="top" wrapText="1"/>
    </xf>
    <xf numFmtId="3" fontId="26" fillId="0" borderId="47" xfId="0" applyNumberFormat="1" applyFont="1" applyFill="1" applyBorder="1" applyAlignment="1">
      <alignment vertical="top" wrapText="1"/>
    </xf>
    <xf numFmtId="0" fontId="29" fillId="0" borderId="46" xfId="0" applyFont="1" applyFill="1" applyBorder="1" applyAlignment="1">
      <alignment vertical="top" wrapText="1"/>
    </xf>
    <xf numFmtId="0" fontId="33" fillId="0" borderId="0" xfId="0" applyFont="1" applyFill="1" applyBorder="1" applyAlignment="1">
      <alignment vertical="top" wrapText="1"/>
    </xf>
    <xf numFmtId="3" fontId="10" fillId="0" borderId="0" xfId="0" applyNumberFormat="1" applyFont="1" applyFill="1" applyBorder="1" applyAlignment="1">
      <alignment vertical="top" wrapText="1"/>
    </xf>
    <xf numFmtId="0" fontId="39" fillId="0" borderId="0" xfId="0" applyFont="1" applyFill="1" applyAlignment="1">
      <alignment/>
    </xf>
    <xf numFmtId="3" fontId="40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3" fontId="39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Alignment="1">
      <alignment/>
    </xf>
    <xf numFmtId="3" fontId="32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169" fontId="10" fillId="0" borderId="0" xfId="349" applyNumberFormat="1" applyFont="1" applyAlignment="1">
      <alignment horizontal="left" vertical="top" wrapText="1"/>
      <protection/>
    </xf>
    <xf numFmtId="169" fontId="10" fillId="0" borderId="0" xfId="349" applyNumberFormat="1" applyFont="1" applyAlignment="1">
      <alignment horizontal="right" vertical="top"/>
      <protection/>
    </xf>
    <xf numFmtId="169" fontId="99" fillId="0" borderId="0" xfId="0" applyNumberFormat="1" applyFont="1" applyAlignment="1">
      <alignment/>
    </xf>
    <xf numFmtId="169" fontId="31" fillId="0" borderId="0" xfId="0" applyNumberFormat="1" applyFont="1" applyAlignment="1">
      <alignment/>
    </xf>
    <xf numFmtId="169" fontId="10" fillId="0" borderId="0" xfId="349" applyNumberFormat="1" applyFont="1" applyAlignment="1">
      <alignment horizontal="center" vertical="center" wrapText="1"/>
      <protection/>
    </xf>
    <xf numFmtId="0" fontId="31" fillId="0" borderId="0" xfId="0" applyFont="1" applyAlignment="1">
      <alignment vertical="top"/>
    </xf>
    <xf numFmtId="169" fontId="42" fillId="0" borderId="0" xfId="0" applyNumberFormat="1" applyFont="1" applyAlignment="1">
      <alignment/>
    </xf>
    <xf numFmtId="169" fontId="10" fillId="56" borderId="0" xfId="349" applyNumberFormat="1" applyFont="1" applyFill="1" applyAlignment="1">
      <alignment horizontal="left" vertical="top" wrapText="1"/>
      <protection/>
    </xf>
    <xf numFmtId="169" fontId="10" fillId="56" borderId="0" xfId="349" applyNumberFormat="1" applyFont="1" applyFill="1" applyAlignment="1">
      <alignment horizontal="right" vertical="top"/>
      <protection/>
    </xf>
    <xf numFmtId="169" fontId="10" fillId="56" borderId="24" xfId="349" applyNumberFormat="1" applyFont="1" applyFill="1" applyBorder="1" applyAlignment="1">
      <alignment horizontal="left" vertical="top" wrapText="1"/>
      <protection/>
    </xf>
    <xf numFmtId="169" fontId="26" fillId="56" borderId="49" xfId="352" applyNumberFormat="1" applyFont="1" applyFill="1" applyBorder="1" applyAlignment="1">
      <alignment horizontal="center" vertical="center" wrapText="1"/>
      <protection/>
    </xf>
    <xf numFmtId="169" fontId="26" fillId="56" borderId="49" xfId="349" applyNumberFormat="1" applyFont="1" applyFill="1" applyBorder="1" applyAlignment="1">
      <alignment horizontal="center" vertical="center" wrapText="1"/>
      <protection/>
    </xf>
    <xf numFmtId="169" fontId="39" fillId="56" borderId="49" xfId="352" applyNumberFormat="1" applyFont="1" applyFill="1" applyBorder="1" applyAlignment="1">
      <alignment horizontal="center" vertical="center" wrapText="1"/>
      <protection/>
    </xf>
    <xf numFmtId="169" fontId="39" fillId="0" borderId="49" xfId="352" applyNumberFormat="1" applyFont="1" applyFill="1" applyBorder="1" applyAlignment="1">
      <alignment horizontal="center" vertical="center" wrapText="1"/>
      <protection/>
    </xf>
    <xf numFmtId="169" fontId="39" fillId="56" borderId="50" xfId="352" applyNumberFormat="1" applyFont="1" applyFill="1" applyBorder="1" applyAlignment="1">
      <alignment horizontal="center" vertical="center" wrapText="1"/>
      <protection/>
    </xf>
    <xf numFmtId="169" fontId="26" fillId="56" borderId="51" xfId="352" applyNumberFormat="1" applyFont="1" applyFill="1" applyBorder="1" applyAlignment="1">
      <alignment horizontal="center" vertical="center" wrapText="1"/>
      <protection/>
    </xf>
    <xf numFmtId="169" fontId="10" fillId="56" borderId="52" xfId="349" applyNumberFormat="1" applyFont="1" applyFill="1" applyBorder="1" applyAlignment="1">
      <alignment horizontal="center" vertical="center"/>
      <protection/>
    </xf>
    <xf numFmtId="169" fontId="10" fillId="56" borderId="10" xfId="349" applyNumberFormat="1" applyFont="1" applyFill="1" applyBorder="1" applyAlignment="1">
      <alignment horizontal="center" vertical="center"/>
      <protection/>
    </xf>
    <xf numFmtId="169" fontId="10" fillId="56" borderId="10" xfId="349" applyNumberFormat="1" applyFont="1" applyFill="1" applyBorder="1" applyAlignment="1" applyProtection="1">
      <alignment horizontal="center" vertical="center"/>
      <protection locked="0"/>
    </xf>
    <xf numFmtId="169" fontId="10" fillId="56" borderId="53" xfId="349" applyNumberFormat="1" applyFont="1" applyFill="1" applyBorder="1" applyAlignment="1">
      <alignment horizontal="center" vertical="center"/>
      <protection/>
    </xf>
    <xf numFmtId="169" fontId="31" fillId="0" borderId="0" xfId="0" applyNumberFormat="1" applyFont="1" applyAlignment="1">
      <alignment horizontal="center" vertical="center"/>
    </xf>
    <xf numFmtId="0" fontId="26" fillId="0" borderId="52" xfId="0" applyFont="1" applyFill="1" applyBorder="1" applyAlignment="1">
      <alignment vertical="center" wrapText="1"/>
    </xf>
    <xf numFmtId="169" fontId="26" fillId="0" borderId="10" xfId="0" applyNumberFormat="1" applyFont="1" applyFill="1" applyBorder="1" applyAlignment="1">
      <alignment horizontal="right" vertical="top"/>
    </xf>
    <xf numFmtId="169" fontId="26" fillId="0" borderId="53" xfId="0" applyNumberFormat="1" applyFont="1" applyFill="1" applyBorder="1" applyAlignment="1">
      <alignment horizontal="right" vertical="top"/>
    </xf>
    <xf numFmtId="169" fontId="31" fillId="0" borderId="0" xfId="0" applyNumberFormat="1" applyFont="1" applyFill="1" applyAlignment="1">
      <alignment/>
    </xf>
    <xf numFmtId="0" fontId="26" fillId="0" borderId="52" xfId="0" applyFont="1" applyFill="1" applyBorder="1" applyAlignment="1">
      <alignment/>
    </xf>
    <xf numFmtId="0" fontId="10" fillId="0" borderId="52" xfId="0" applyFont="1" applyFill="1" applyBorder="1" applyAlignment="1">
      <alignment vertical="center" wrapText="1"/>
    </xf>
    <xf numFmtId="169" fontId="10" fillId="0" borderId="10" xfId="0" applyNumberFormat="1" applyFont="1" applyFill="1" applyBorder="1" applyAlignment="1">
      <alignment horizontal="right" vertical="top"/>
    </xf>
    <xf numFmtId="167" fontId="10" fillId="0" borderId="10" xfId="0" applyNumberFormat="1" applyFont="1" applyFill="1" applyBorder="1" applyAlignment="1">
      <alignment horizontal="right" vertical="top"/>
    </xf>
    <xf numFmtId="0" fontId="43" fillId="0" borderId="52" xfId="0" applyFont="1" applyFill="1" applyBorder="1" applyAlignment="1">
      <alignment vertical="center" wrapText="1"/>
    </xf>
    <xf numFmtId="0" fontId="26" fillId="0" borderId="52" xfId="0" applyFont="1" applyFill="1" applyBorder="1" applyAlignment="1">
      <alignment wrapText="1"/>
    </xf>
    <xf numFmtId="0" fontId="10" fillId="0" borderId="52" xfId="0" applyFont="1" applyFill="1" applyBorder="1" applyAlignment="1">
      <alignment/>
    </xf>
    <xf numFmtId="169" fontId="10" fillId="0" borderId="53" xfId="0" applyNumberFormat="1" applyFont="1" applyFill="1" applyBorder="1" applyAlignment="1">
      <alignment horizontal="right" vertical="top"/>
    </xf>
    <xf numFmtId="169" fontId="44" fillId="0" borderId="52" xfId="0" applyNumberFormat="1" applyFont="1" applyFill="1" applyBorder="1" applyAlignment="1">
      <alignment horizontal="left" vertical="top" wrapText="1"/>
    </xf>
    <xf numFmtId="169" fontId="10" fillId="0" borderId="54" xfId="0" applyNumberFormat="1" applyFont="1" applyFill="1" applyBorder="1" applyAlignment="1">
      <alignment horizontal="right" vertical="top"/>
    </xf>
    <xf numFmtId="169" fontId="40" fillId="0" borderId="0" xfId="0" applyNumberFormat="1" applyFont="1" applyFill="1" applyAlignment="1">
      <alignment/>
    </xf>
    <xf numFmtId="0" fontId="10" fillId="0" borderId="52" xfId="0" applyFont="1" applyFill="1" applyBorder="1" applyAlignment="1">
      <alignment wrapText="1"/>
    </xf>
    <xf numFmtId="169" fontId="100" fillId="0" borderId="10" xfId="0" applyNumberFormat="1" applyFont="1" applyFill="1" applyBorder="1" applyAlignment="1">
      <alignment horizontal="right" vertical="top"/>
    </xf>
    <xf numFmtId="169" fontId="32" fillId="0" borderId="10" xfId="0" applyNumberFormat="1" applyFont="1" applyFill="1" applyBorder="1" applyAlignment="1">
      <alignment horizontal="right" vertical="top"/>
    </xf>
    <xf numFmtId="0" fontId="26" fillId="0" borderId="55" xfId="0" applyFont="1" applyFill="1" applyBorder="1" applyAlignment="1">
      <alignment wrapText="1"/>
    </xf>
    <xf numFmtId="169" fontId="26" fillId="0" borderId="56" xfId="0" applyNumberFormat="1" applyFont="1" applyFill="1" applyBorder="1" applyAlignment="1">
      <alignment horizontal="right" vertical="top"/>
    </xf>
    <xf numFmtId="0" fontId="26" fillId="56" borderId="0" xfId="0" applyFont="1" applyFill="1" applyBorder="1" applyAlignment="1">
      <alignment wrapText="1"/>
    </xf>
    <xf numFmtId="169" fontId="26" fillId="56" borderId="0" xfId="0" applyNumberFormat="1" applyFont="1" applyFill="1" applyBorder="1" applyAlignment="1">
      <alignment horizontal="right" vertical="top"/>
    </xf>
    <xf numFmtId="0" fontId="10" fillId="56" borderId="0" xfId="0" applyFont="1" applyFill="1" applyBorder="1" applyAlignment="1">
      <alignment wrapText="1"/>
    </xf>
    <xf numFmtId="169" fontId="5" fillId="0" borderId="0" xfId="0" applyNumberFormat="1" applyFont="1" applyBorder="1" applyAlignment="1">
      <alignment vertical="center" wrapText="1"/>
    </xf>
    <xf numFmtId="169" fontId="5" fillId="0" borderId="0" xfId="0" applyNumberFormat="1" applyFont="1" applyBorder="1" applyAlignment="1">
      <alignment vertical="center"/>
    </xf>
    <xf numFmtId="169" fontId="31" fillId="0" borderId="0" xfId="0" applyNumberFormat="1" applyFont="1" applyAlignment="1">
      <alignment horizontal="right" vertical="top"/>
    </xf>
    <xf numFmtId="169" fontId="5" fillId="0" borderId="0" xfId="0" applyNumberFormat="1" applyFont="1" applyBorder="1" applyAlignment="1">
      <alignment horizontal="left" vertical="center" wrapText="1"/>
    </xf>
    <xf numFmtId="169" fontId="5" fillId="0" borderId="0" xfId="0" applyNumberFormat="1" applyFont="1" applyAlignment="1">
      <alignment horizontal="left" vertical="top"/>
    </xf>
    <xf numFmtId="169" fontId="5" fillId="0" borderId="0" xfId="0" applyNumberFormat="1" applyFont="1" applyAlignment="1">
      <alignment vertical="center" wrapText="1"/>
    </xf>
    <xf numFmtId="169" fontId="5" fillId="0" borderId="0" xfId="0" applyNumberFormat="1" applyFont="1" applyAlignment="1">
      <alignment vertical="center"/>
    </xf>
    <xf numFmtId="169" fontId="31" fillId="0" borderId="0" xfId="0" applyNumberFormat="1" applyFont="1" applyAlignment="1">
      <alignment vertical="top" wrapText="1"/>
    </xf>
    <xf numFmtId="169" fontId="26" fillId="0" borderId="0" xfId="0" applyNumberFormat="1" applyFont="1" applyAlignment="1">
      <alignment horizontal="left" vertical="center" wrapText="1"/>
    </xf>
    <xf numFmtId="169" fontId="10" fillId="0" borderId="0" xfId="0" applyNumberFormat="1" applyFont="1" applyAlignment="1">
      <alignment horizontal="left" vertical="center" wrapText="1"/>
    </xf>
    <xf numFmtId="169" fontId="10" fillId="0" borderId="0" xfId="0" applyNumberFormat="1" applyFont="1" applyAlignment="1">
      <alignment horizontal="left" vertical="top" wrapText="1"/>
    </xf>
    <xf numFmtId="169" fontId="10" fillId="0" borderId="0" xfId="0" applyNumberFormat="1" applyFont="1" applyAlignment="1">
      <alignment horizontal="right" vertical="top"/>
    </xf>
    <xf numFmtId="0" fontId="14" fillId="56" borderId="0" xfId="0" applyFont="1" applyFill="1" applyAlignment="1">
      <alignment/>
    </xf>
    <xf numFmtId="169" fontId="31" fillId="0" borderId="0" xfId="0" applyNumberFormat="1" applyFont="1" applyAlignment="1">
      <alignment horizontal="center" vertical="top"/>
    </xf>
    <xf numFmtId="0" fontId="14" fillId="56" borderId="0" xfId="0" applyFont="1" applyFill="1" applyAlignment="1">
      <alignment vertical="center"/>
    </xf>
    <xf numFmtId="0" fontId="17" fillId="56" borderId="0" xfId="0" applyFont="1" applyFill="1" applyAlignment="1">
      <alignment vertical="center"/>
    </xf>
    <xf numFmtId="169" fontId="31" fillId="0" borderId="0" xfId="0" applyNumberFormat="1" applyFont="1" applyAlignment="1">
      <alignment horizontal="left" vertical="top" wrapText="1"/>
    </xf>
    <xf numFmtId="0" fontId="5" fillId="0" borderId="0" xfId="0" applyFont="1" applyBorder="1" applyAlignment="1">
      <alignment wrapText="1"/>
    </xf>
    <xf numFmtId="166" fontId="5" fillId="0" borderId="0" xfId="0" applyNumberFormat="1" applyFont="1" applyFill="1" applyBorder="1" applyAlignment="1">
      <alignment horizontal="right" wrapText="1" indent="1"/>
    </xf>
    <xf numFmtId="167" fontId="12" fillId="55" borderId="0" xfId="691" applyNumberFormat="1" applyFont="1" applyFill="1" applyAlignment="1">
      <alignment/>
    </xf>
    <xf numFmtId="0" fontId="10" fillId="55" borderId="0" xfId="244" applyFont="1" applyFill="1" applyBorder="1" applyAlignment="1">
      <alignment/>
      <protection/>
    </xf>
    <xf numFmtId="166" fontId="2" fillId="0" borderId="0" xfId="0" applyNumberFormat="1" applyFont="1" applyAlignment="1">
      <alignment/>
    </xf>
    <xf numFmtId="0" fontId="2" fillId="55" borderId="0" xfId="244" applyFont="1" applyFill="1" applyBorder="1" applyAlignment="1">
      <alignment/>
      <protection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2" fillId="55" borderId="0" xfId="0" applyFont="1" applyFill="1" applyBorder="1" applyAlignment="1">
      <alignment horizontal="left" wrapText="1"/>
    </xf>
    <xf numFmtId="0" fontId="11" fillId="55" borderId="0" xfId="0" applyFont="1" applyFill="1" applyBorder="1" applyAlignment="1">
      <alignment horizontal="center" vertical="center"/>
    </xf>
    <xf numFmtId="0" fontId="22" fillId="55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/>
    </xf>
    <xf numFmtId="0" fontId="0" fillId="0" borderId="0" xfId="0" applyAlignment="1">
      <alignment/>
    </xf>
    <xf numFmtId="0" fontId="30" fillId="0" borderId="0" xfId="0" applyFont="1" applyFill="1" applyAlignment="1">
      <alignment horizontal="center"/>
    </xf>
    <xf numFmtId="0" fontId="31" fillId="0" borderId="0" xfId="0" applyFont="1" applyAlignment="1">
      <alignment/>
    </xf>
    <xf numFmtId="3" fontId="10" fillId="0" borderId="42" xfId="0" applyNumberFormat="1" applyFont="1" applyFill="1" applyBorder="1" applyAlignment="1">
      <alignment vertical="top" wrapText="1"/>
    </xf>
    <xf numFmtId="3" fontId="10" fillId="0" borderId="46" xfId="0" applyNumberFormat="1" applyFont="1" applyFill="1" applyBorder="1" applyAlignment="1">
      <alignment vertical="top" wrapText="1"/>
    </xf>
    <xf numFmtId="3" fontId="26" fillId="0" borderId="42" xfId="0" applyNumberFormat="1" applyFont="1" applyFill="1" applyBorder="1" applyAlignment="1">
      <alignment vertical="top" wrapText="1"/>
    </xf>
    <xf numFmtId="3" fontId="26" fillId="0" borderId="46" xfId="0" applyNumberFormat="1" applyFont="1" applyFill="1" applyBorder="1" applyAlignment="1">
      <alignment vertical="top" wrapText="1"/>
    </xf>
    <xf numFmtId="3" fontId="37" fillId="0" borderId="42" xfId="0" applyNumberFormat="1" applyFont="1" applyFill="1" applyBorder="1" applyAlignment="1">
      <alignment vertical="top" wrapText="1"/>
    </xf>
    <xf numFmtId="3" fontId="37" fillId="0" borderId="46" xfId="0" applyNumberFormat="1" applyFont="1" applyFill="1" applyBorder="1" applyAlignment="1">
      <alignment vertical="top" wrapText="1"/>
    </xf>
    <xf numFmtId="169" fontId="26" fillId="56" borderId="0" xfId="349" applyNumberFormat="1" applyFont="1" applyFill="1" applyAlignment="1">
      <alignment horizontal="center" vertical="top" wrapText="1"/>
      <protection/>
    </xf>
    <xf numFmtId="169" fontId="10" fillId="0" borderId="0" xfId="349" applyNumberFormat="1" applyFont="1" applyAlignment="1">
      <alignment horizontal="left" vertical="top" wrapText="1"/>
      <protection/>
    </xf>
    <xf numFmtId="169" fontId="26" fillId="56" borderId="0" xfId="351" applyNumberFormat="1" applyFont="1" applyFill="1" applyAlignment="1">
      <alignment horizontal="center" vertical="top"/>
      <protection/>
    </xf>
    <xf numFmtId="169" fontId="26" fillId="56" borderId="0" xfId="351" applyNumberFormat="1" applyFont="1" applyFill="1" applyAlignment="1">
      <alignment horizontal="center" vertical="top" wrapText="1"/>
      <protection/>
    </xf>
  </cellXfs>
  <cellStyles count="1276">
    <cellStyle name="Normal" xfId="0"/>
    <cellStyle name="_баланс ЦК" xfId="15"/>
    <cellStyle name="_ф2-ЦК (дек.2011)" xfId="16"/>
    <cellStyle name="_Формы для Цеснабанка_11 11 11-31 12 11_аудиторы (2)" xfId="17"/>
    <cellStyle name="_Формы для Цеснабанка_11 11 11-31 12 11_аудиторы_1" xfId="18"/>
    <cellStyle name="_Формы отчетности _для Цеснабанка_декабрь-ф2" xfId="19"/>
    <cellStyle name="_Формы отчетности _для Цеснабанка_ноябрь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- Акцент1" xfId="27"/>
    <cellStyle name="20% - Акцент1 2" xfId="28"/>
    <cellStyle name="20% - Акцент1 3" xfId="29"/>
    <cellStyle name="20% - Акцент2" xfId="30"/>
    <cellStyle name="20% - Акцент2 2" xfId="31"/>
    <cellStyle name="20% - Акцент2 3" xfId="32"/>
    <cellStyle name="20% - Акцент3" xfId="33"/>
    <cellStyle name="20% - Акцент3 2" xfId="34"/>
    <cellStyle name="20% - Акцент3 3" xfId="35"/>
    <cellStyle name="20% - Акцент4" xfId="36"/>
    <cellStyle name="20% - Акцент4 2" xfId="37"/>
    <cellStyle name="20% - Акцент4 3" xfId="38"/>
    <cellStyle name="20% - Акцент5" xfId="39"/>
    <cellStyle name="20% - Акцент5 2" xfId="40"/>
    <cellStyle name="20% - Акцент5 3" xfId="41"/>
    <cellStyle name="20% - Акцент6" xfId="42"/>
    <cellStyle name="20% - Акцент6 2" xfId="43"/>
    <cellStyle name="20% - Акцент6 3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40% - Акцент1" xfId="51"/>
    <cellStyle name="40% - Акцент1 2" xfId="52"/>
    <cellStyle name="40% - Акцент1 3" xfId="53"/>
    <cellStyle name="40% - Акцент2" xfId="54"/>
    <cellStyle name="40% - Акцент2 2" xfId="55"/>
    <cellStyle name="40% - Акцент2 3" xfId="56"/>
    <cellStyle name="40% - Акцент3" xfId="57"/>
    <cellStyle name="40% - Акцент3 2" xfId="58"/>
    <cellStyle name="40% - Акцент3 3" xfId="59"/>
    <cellStyle name="40% - Акцент4" xfId="60"/>
    <cellStyle name="40% - Акцент4 2" xfId="61"/>
    <cellStyle name="40% - Акцент4 3" xfId="62"/>
    <cellStyle name="40% - Акцент5" xfId="63"/>
    <cellStyle name="40% - Акцент5 2" xfId="64"/>
    <cellStyle name="40% - Акцент5 3" xfId="65"/>
    <cellStyle name="40% - Акцент6" xfId="66"/>
    <cellStyle name="40% - Акцент6 2" xfId="67"/>
    <cellStyle name="40% - Акцент6 3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- Акцент1" xfId="75"/>
    <cellStyle name="60% - Акцент1 2" xfId="76"/>
    <cellStyle name="60% - Акцент1 3" xfId="77"/>
    <cellStyle name="60% - Акцент2" xfId="78"/>
    <cellStyle name="60% - Акцент2 2" xfId="79"/>
    <cellStyle name="60% - Акцент2 3" xfId="80"/>
    <cellStyle name="60% - Акцент3" xfId="81"/>
    <cellStyle name="60% - Акцент3 2" xfId="82"/>
    <cellStyle name="60% - Акцент3 3" xfId="83"/>
    <cellStyle name="60% - Акцент4" xfId="84"/>
    <cellStyle name="60% - Акцент4 2" xfId="85"/>
    <cellStyle name="60% - Акцент4 3" xfId="86"/>
    <cellStyle name="60% - Акцент5" xfId="87"/>
    <cellStyle name="60% - Акцент5 2" xfId="88"/>
    <cellStyle name="60% - Акцент5 3" xfId="89"/>
    <cellStyle name="60% - Акцент6" xfId="90"/>
    <cellStyle name="60% - Акцент6 2" xfId="91"/>
    <cellStyle name="60% - Акцент6 3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Body" xfId="100"/>
    <cellStyle name="Calc Currency (0)" xfId="101"/>
    <cellStyle name="Calculation" xfId="102"/>
    <cellStyle name="Check Cell" xfId="103"/>
    <cellStyle name="Comma_PACK98R" xfId="104"/>
    <cellStyle name="Copied" xfId="105"/>
    <cellStyle name="Credit" xfId="106"/>
    <cellStyle name="Credit subtotal" xfId="107"/>
    <cellStyle name="Credit Total" xfId="108"/>
    <cellStyle name="Debit" xfId="109"/>
    <cellStyle name="Debit subtotal" xfId="110"/>
    <cellStyle name="Debit Total" xfId="111"/>
    <cellStyle name="Entered" xfId="112"/>
    <cellStyle name="Euro" xfId="113"/>
    <cellStyle name="Explanatory Text" xfId="114"/>
    <cellStyle name="Good" xfId="115"/>
    <cellStyle name="Grey" xfId="116"/>
    <cellStyle name="Header1" xfId="117"/>
    <cellStyle name="Header2" xfId="118"/>
    <cellStyle name="Heading 1" xfId="119"/>
    <cellStyle name="Heading 2" xfId="120"/>
    <cellStyle name="Heading 3" xfId="121"/>
    <cellStyle name="Heading 4" xfId="122"/>
    <cellStyle name="Input" xfId="123"/>
    <cellStyle name="Input [yellow]" xfId="124"/>
    <cellStyle name="KPMG Heading 1" xfId="125"/>
    <cellStyle name="KPMG Heading 2" xfId="126"/>
    <cellStyle name="KPMG Heading 3" xfId="127"/>
    <cellStyle name="KPMG Heading 4" xfId="128"/>
    <cellStyle name="KPMG Normal" xfId="129"/>
    <cellStyle name="KPMG Normal Text" xfId="130"/>
    <cellStyle name="KPMG Normal_Cash_flow_consol_05.04" xfId="131"/>
    <cellStyle name="Linked Cell" xfId="132"/>
    <cellStyle name="Neutral" xfId="133"/>
    <cellStyle name="Normal - Style1" xfId="134"/>
    <cellStyle name="Normal_16" xfId="135"/>
    <cellStyle name="Note" xfId="136"/>
    <cellStyle name="Output" xfId="137"/>
    <cellStyle name="Percent [2]" xfId="138"/>
    <cellStyle name="Percent [2] 2" xfId="139"/>
    <cellStyle name="RevList" xfId="140"/>
    <cellStyle name="Subtotal" xfId="141"/>
    <cellStyle name="Title" xfId="142"/>
    <cellStyle name="Total" xfId="143"/>
    <cellStyle name="Warning Text" xfId="144"/>
    <cellStyle name="Акцент1" xfId="145"/>
    <cellStyle name="Акцент1 2" xfId="146"/>
    <cellStyle name="Акцент1 3" xfId="147"/>
    <cellStyle name="Акцент2" xfId="148"/>
    <cellStyle name="Акцент2 2" xfId="149"/>
    <cellStyle name="Акцент2 3" xfId="150"/>
    <cellStyle name="Акцент3" xfId="151"/>
    <cellStyle name="Акцент3 2" xfId="152"/>
    <cellStyle name="Акцент3 3" xfId="153"/>
    <cellStyle name="Акцент4" xfId="154"/>
    <cellStyle name="Акцент4 2" xfId="155"/>
    <cellStyle name="Акцент4 3" xfId="156"/>
    <cellStyle name="Акцент5" xfId="157"/>
    <cellStyle name="Акцент5 2" xfId="158"/>
    <cellStyle name="Акцент5 3" xfId="159"/>
    <cellStyle name="Акцент6" xfId="160"/>
    <cellStyle name="Акцент6 2" xfId="161"/>
    <cellStyle name="Акцент6 3" xfId="162"/>
    <cellStyle name="Ввод " xfId="163"/>
    <cellStyle name="Ввод  2" xfId="164"/>
    <cellStyle name="Ввод  2 2" xfId="165"/>
    <cellStyle name="Вывод" xfId="166"/>
    <cellStyle name="Вывод 2" xfId="167"/>
    <cellStyle name="Вывод 2 2" xfId="168"/>
    <cellStyle name="Вычисление" xfId="169"/>
    <cellStyle name="Вычисление 2" xfId="170"/>
    <cellStyle name="Вычисление 2 2" xfId="171"/>
    <cellStyle name="Гиперссылка 2" xfId="172"/>
    <cellStyle name="Currency" xfId="173"/>
    <cellStyle name="Currency [0]" xfId="174"/>
    <cellStyle name="Заголовок 1" xfId="175"/>
    <cellStyle name="Заголовок 1 2" xfId="176"/>
    <cellStyle name="Заголовок 1 2 2" xfId="177"/>
    <cellStyle name="Заголовок 2" xfId="178"/>
    <cellStyle name="Заголовок 2 2" xfId="179"/>
    <cellStyle name="Заголовок 2 2 2" xfId="180"/>
    <cellStyle name="Заголовок 3" xfId="181"/>
    <cellStyle name="Заголовок 3 2" xfId="182"/>
    <cellStyle name="Заголовок 3 2 2" xfId="183"/>
    <cellStyle name="Заголовок 4" xfId="184"/>
    <cellStyle name="Заголовок 4 2" xfId="185"/>
    <cellStyle name="Заголовок 4 2 2" xfId="186"/>
    <cellStyle name="Итог" xfId="187"/>
    <cellStyle name="Итог 2" xfId="188"/>
    <cellStyle name="Итог 3" xfId="189"/>
    <cellStyle name="Контрольная ячейка" xfId="190"/>
    <cellStyle name="Контрольная ячейка 2" xfId="191"/>
    <cellStyle name="Контрольная ячейка 3" xfId="192"/>
    <cellStyle name="Название" xfId="193"/>
    <cellStyle name="Название 2" xfId="194"/>
    <cellStyle name="Название 2 2" xfId="195"/>
    <cellStyle name="Нейтральный" xfId="196"/>
    <cellStyle name="Нейтральный 2" xfId="197"/>
    <cellStyle name="Нейтральный 2 2" xfId="198"/>
    <cellStyle name="Обычный 10" xfId="199"/>
    <cellStyle name="Обычный 19" xfId="200"/>
    <cellStyle name="Обычный 19 10" xfId="201"/>
    <cellStyle name="Обычный 19 11" xfId="202"/>
    <cellStyle name="Обычный 19 12" xfId="203"/>
    <cellStyle name="Обычный 19 13" xfId="204"/>
    <cellStyle name="Обычный 19 14" xfId="205"/>
    <cellStyle name="Обычный 19 15" xfId="206"/>
    <cellStyle name="Обычный 19 16" xfId="207"/>
    <cellStyle name="Обычный 19 17" xfId="208"/>
    <cellStyle name="Обычный 19 18" xfId="209"/>
    <cellStyle name="Обычный 19 19" xfId="210"/>
    <cellStyle name="Обычный 19 2" xfId="211"/>
    <cellStyle name="Обычный 19 20" xfId="212"/>
    <cellStyle name="Обычный 19 21" xfId="213"/>
    <cellStyle name="Обычный 19 22" xfId="214"/>
    <cellStyle name="Обычный 19 23" xfId="215"/>
    <cellStyle name="Обычный 19 24" xfId="216"/>
    <cellStyle name="Обычный 19 25" xfId="217"/>
    <cellStyle name="Обычный 19 26" xfId="218"/>
    <cellStyle name="Обычный 19 27" xfId="219"/>
    <cellStyle name="Обычный 19 28" xfId="220"/>
    <cellStyle name="Обычный 19 29" xfId="221"/>
    <cellStyle name="Обычный 19 3" xfId="222"/>
    <cellStyle name="Обычный 19 30" xfId="223"/>
    <cellStyle name="Обычный 19 31" xfId="224"/>
    <cellStyle name="Обычный 19 32" xfId="225"/>
    <cellStyle name="Обычный 19 33" xfId="226"/>
    <cellStyle name="Обычный 19 4" xfId="227"/>
    <cellStyle name="Обычный 19 5" xfId="228"/>
    <cellStyle name="Обычный 19 6" xfId="229"/>
    <cellStyle name="Обычный 19 7" xfId="230"/>
    <cellStyle name="Обычный 19 8" xfId="231"/>
    <cellStyle name="Обычный 19 9" xfId="232"/>
    <cellStyle name="Обычный 2" xfId="233"/>
    <cellStyle name="Обычный 2 10" xfId="234"/>
    <cellStyle name="Обычный 2 11" xfId="235"/>
    <cellStyle name="Обычный 2 12" xfId="236"/>
    <cellStyle name="Обычный 2 13" xfId="237"/>
    <cellStyle name="Обычный 2 14" xfId="238"/>
    <cellStyle name="Обычный 2 15" xfId="239"/>
    <cellStyle name="Обычный 2 16" xfId="240"/>
    <cellStyle name="Обычный 2 17" xfId="241"/>
    <cellStyle name="Обычный 2 18" xfId="242"/>
    <cellStyle name="Обычный 2 19" xfId="243"/>
    <cellStyle name="Обычный 2 2" xfId="244"/>
    <cellStyle name="Обычный 2 2 2" xfId="245"/>
    <cellStyle name="Обычный 2 2 2 2" xfId="246"/>
    <cellStyle name="Обычный 2 2 3" xfId="247"/>
    <cellStyle name="Обычный 2 20" xfId="248"/>
    <cellStyle name="Обычный 2 21" xfId="249"/>
    <cellStyle name="Обычный 2 22" xfId="250"/>
    <cellStyle name="Обычный 2 23" xfId="251"/>
    <cellStyle name="Обычный 2 24" xfId="252"/>
    <cellStyle name="Обычный 2 25" xfId="253"/>
    <cellStyle name="Обычный 2 26" xfId="254"/>
    <cellStyle name="Обычный 2 27" xfId="255"/>
    <cellStyle name="Обычный 2 28" xfId="256"/>
    <cellStyle name="Обычный 2 29" xfId="257"/>
    <cellStyle name="Обычный 2 3" xfId="258"/>
    <cellStyle name="Обычный 2 3 2" xfId="259"/>
    <cellStyle name="Обычный 2 30" xfId="260"/>
    <cellStyle name="Обычный 2 31" xfId="261"/>
    <cellStyle name="Обычный 2 32" xfId="262"/>
    <cellStyle name="Обычный 2 33" xfId="263"/>
    <cellStyle name="Обычный 2 34" xfId="264"/>
    <cellStyle name="Обычный 2 35" xfId="265"/>
    <cellStyle name="Обычный 2 36" xfId="266"/>
    <cellStyle name="Обычный 2 37" xfId="267"/>
    <cellStyle name="Обычный 2 38" xfId="268"/>
    <cellStyle name="Обычный 2 4" xfId="269"/>
    <cellStyle name="Обычный 2 5" xfId="270"/>
    <cellStyle name="Обычный 2 6" xfId="271"/>
    <cellStyle name="Обычный 2 7" xfId="272"/>
    <cellStyle name="Обычный 2 8" xfId="273"/>
    <cellStyle name="Обычный 2 9" xfId="274"/>
    <cellStyle name="Обычный 20" xfId="275"/>
    <cellStyle name="Обычный 3" xfId="276"/>
    <cellStyle name="Обычный 4" xfId="277"/>
    <cellStyle name="Обычный 4 2" xfId="278"/>
    <cellStyle name="Обычный 5" xfId="279"/>
    <cellStyle name="Обычный 5 10" xfId="280"/>
    <cellStyle name="Обычный 5 11" xfId="281"/>
    <cellStyle name="Обычный 5 12" xfId="282"/>
    <cellStyle name="Обычный 5 13" xfId="283"/>
    <cellStyle name="Обычный 5 14" xfId="284"/>
    <cellStyle name="Обычный 5 15" xfId="285"/>
    <cellStyle name="Обычный 5 16" xfId="286"/>
    <cellStyle name="Обычный 5 17" xfId="287"/>
    <cellStyle name="Обычный 5 18" xfId="288"/>
    <cellStyle name="Обычный 5 19" xfId="289"/>
    <cellStyle name="Обычный 5 2" xfId="290"/>
    <cellStyle name="Обычный 5 20" xfId="291"/>
    <cellStyle name="Обычный 5 21" xfId="292"/>
    <cellStyle name="Обычный 5 22" xfId="293"/>
    <cellStyle name="Обычный 5 23" xfId="294"/>
    <cellStyle name="Обычный 5 24" xfId="295"/>
    <cellStyle name="Обычный 5 25" xfId="296"/>
    <cellStyle name="Обычный 5 26" xfId="297"/>
    <cellStyle name="Обычный 5 27" xfId="298"/>
    <cellStyle name="Обычный 5 28" xfId="299"/>
    <cellStyle name="Обычный 5 29" xfId="300"/>
    <cellStyle name="Обычный 5 3" xfId="301"/>
    <cellStyle name="Обычный 5 30" xfId="302"/>
    <cellStyle name="Обычный 5 31" xfId="303"/>
    <cellStyle name="Обычный 5 32" xfId="304"/>
    <cellStyle name="Обычный 5 33" xfId="305"/>
    <cellStyle name="Обычный 5 4" xfId="306"/>
    <cellStyle name="Обычный 5 5" xfId="307"/>
    <cellStyle name="Обычный 5 6" xfId="308"/>
    <cellStyle name="Обычный 5 7" xfId="309"/>
    <cellStyle name="Обычный 5 8" xfId="310"/>
    <cellStyle name="Обычный 5 9" xfId="311"/>
    <cellStyle name="Обычный 6" xfId="312"/>
    <cellStyle name="Обычный 6 10" xfId="313"/>
    <cellStyle name="Обычный 6 11" xfId="314"/>
    <cellStyle name="Обычный 6 12" xfId="315"/>
    <cellStyle name="Обычный 6 13" xfId="316"/>
    <cellStyle name="Обычный 6 14" xfId="317"/>
    <cellStyle name="Обычный 6 15" xfId="318"/>
    <cellStyle name="Обычный 6 16" xfId="319"/>
    <cellStyle name="Обычный 6 17" xfId="320"/>
    <cellStyle name="Обычный 6 18" xfId="321"/>
    <cellStyle name="Обычный 6 19" xfId="322"/>
    <cellStyle name="Обычный 6 2" xfId="323"/>
    <cellStyle name="Обычный 6 20" xfId="324"/>
    <cellStyle name="Обычный 6 21" xfId="325"/>
    <cellStyle name="Обычный 6 22" xfId="326"/>
    <cellStyle name="Обычный 6 23" xfId="327"/>
    <cellStyle name="Обычный 6 24" xfId="328"/>
    <cellStyle name="Обычный 6 25" xfId="329"/>
    <cellStyle name="Обычный 6 26" xfId="330"/>
    <cellStyle name="Обычный 6 27" xfId="331"/>
    <cellStyle name="Обычный 6 28" xfId="332"/>
    <cellStyle name="Обычный 6 29" xfId="333"/>
    <cellStyle name="Обычный 6 3" xfId="334"/>
    <cellStyle name="Обычный 6 30" xfId="335"/>
    <cellStyle name="Обычный 6 31" xfId="336"/>
    <cellStyle name="Обычный 6 32" xfId="337"/>
    <cellStyle name="Обычный 6 33" xfId="338"/>
    <cellStyle name="Обычный 6 4" xfId="339"/>
    <cellStyle name="Обычный 6 5" xfId="340"/>
    <cellStyle name="Обычный 6 6" xfId="341"/>
    <cellStyle name="Обычный 6 7" xfId="342"/>
    <cellStyle name="Обычный 6 8" xfId="343"/>
    <cellStyle name="Обычный 6 9" xfId="344"/>
    <cellStyle name="Обычный 7" xfId="345"/>
    <cellStyle name="Обычный 7 2" xfId="346"/>
    <cellStyle name="Обычный 8" xfId="347"/>
    <cellStyle name="Обычный 9" xfId="348"/>
    <cellStyle name="Обычный_God_Формы фин.отчетности_BWU_09_11_03" xfId="349"/>
    <cellStyle name="Обычный_Лист1" xfId="350"/>
    <cellStyle name="Обычный_Лист1 2" xfId="351"/>
    <cellStyle name="Обычный_Формы ФО для НПФ" xfId="352"/>
    <cellStyle name="Плохой" xfId="353"/>
    <cellStyle name="Плохой 2" xfId="354"/>
    <cellStyle name="Плохой 3" xfId="355"/>
    <cellStyle name="Пояснение" xfId="356"/>
    <cellStyle name="Пояснение 2" xfId="357"/>
    <cellStyle name="Пояснение 2 2" xfId="358"/>
    <cellStyle name="Примечание" xfId="359"/>
    <cellStyle name="Примечание 2" xfId="360"/>
    <cellStyle name="Примечание 2 2" xfId="361"/>
    <cellStyle name="Примечание 3" xfId="362"/>
    <cellStyle name="Примечание 4" xfId="363"/>
    <cellStyle name="Percent" xfId="364"/>
    <cellStyle name="Процентный 2" xfId="365"/>
    <cellStyle name="Процентный 2 2" xfId="366"/>
    <cellStyle name="Процентный 2 3" xfId="367"/>
    <cellStyle name="Связанная ячейка" xfId="368"/>
    <cellStyle name="Связанная ячейка 2" xfId="369"/>
    <cellStyle name="Связанная ячейка 2 2" xfId="370"/>
    <cellStyle name="Стиль 1" xfId="371"/>
    <cellStyle name="Стиль 1 2" xfId="372"/>
    <cellStyle name="Стиль 1 3" xfId="373"/>
    <cellStyle name="Текст предупреждения" xfId="374"/>
    <cellStyle name="Текст предупреждения 2" xfId="375"/>
    <cellStyle name="Текстовый" xfId="376"/>
    <cellStyle name="Comma" xfId="377"/>
    <cellStyle name="Comma [0]" xfId="378"/>
    <cellStyle name="Финансовый [0] 2" xfId="379"/>
    <cellStyle name="Финансовый 10" xfId="380"/>
    <cellStyle name="Финансовый 10 10" xfId="381"/>
    <cellStyle name="Финансовый 10 11" xfId="382"/>
    <cellStyle name="Финансовый 10 12" xfId="383"/>
    <cellStyle name="Финансовый 10 13" xfId="384"/>
    <cellStyle name="Финансовый 10 14" xfId="385"/>
    <cellStyle name="Финансовый 10 15" xfId="386"/>
    <cellStyle name="Финансовый 10 16" xfId="387"/>
    <cellStyle name="Финансовый 10 17" xfId="388"/>
    <cellStyle name="Финансовый 10 18" xfId="389"/>
    <cellStyle name="Финансовый 10 19" xfId="390"/>
    <cellStyle name="Финансовый 10 2" xfId="391"/>
    <cellStyle name="Финансовый 10 20" xfId="392"/>
    <cellStyle name="Финансовый 10 21" xfId="393"/>
    <cellStyle name="Финансовый 10 22" xfId="394"/>
    <cellStyle name="Финансовый 10 23" xfId="395"/>
    <cellStyle name="Финансовый 10 24" xfId="396"/>
    <cellStyle name="Финансовый 10 25" xfId="397"/>
    <cellStyle name="Финансовый 10 26" xfId="398"/>
    <cellStyle name="Финансовый 10 27" xfId="399"/>
    <cellStyle name="Финансовый 10 28" xfId="400"/>
    <cellStyle name="Финансовый 10 29" xfId="401"/>
    <cellStyle name="Финансовый 10 3" xfId="402"/>
    <cellStyle name="Финансовый 10 30" xfId="403"/>
    <cellStyle name="Финансовый 10 31" xfId="404"/>
    <cellStyle name="Финансовый 10 32" xfId="405"/>
    <cellStyle name="Финансовый 10 33" xfId="406"/>
    <cellStyle name="Финансовый 10 4" xfId="407"/>
    <cellStyle name="Финансовый 10 5" xfId="408"/>
    <cellStyle name="Финансовый 10 6" xfId="409"/>
    <cellStyle name="Финансовый 10 7" xfId="410"/>
    <cellStyle name="Финансовый 10 8" xfId="411"/>
    <cellStyle name="Финансовый 10 9" xfId="412"/>
    <cellStyle name="Финансовый 11" xfId="413"/>
    <cellStyle name="Финансовый 11 10" xfId="414"/>
    <cellStyle name="Финансовый 11 11" xfId="415"/>
    <cellStyle name="Финансовый 11 12" xfId="416"/>
    <cellStyle name="Финансовый 11 13" xfId="417"/>
    <cellStyle name="Финансовый 11 14" xfId="418"/>
    <cellStyle name="Финансовый 11 15" xfId="419"/>
    <cellStyle name="Финансовый 11 16" xfId="420"/>
    <cellStyle name="Финансовый 11 17" xfId="421"/>
    <cellStyle name="Финансовый 11 18" xfId="422"/>
    <cellStyle name="Финансовый 11 19" xfId="423"/>
    <cellStyle name="Финансовый 11 2" xfId="424"/>
    <cellStyle name="Финансовый 11 20" xfId="425"/>
    <cellStyle name="Финансовый 11 21" xfId="426"/>
    <cellStyle name="Финансовый 11 22" xfId="427"/>
    <cellStyle name="Финансовый 11 23" xfId="428"/>
    <cellStyle name="Финансовый 11 24" xfId="429"/>
    <cellStyle name="Финансовый 11 25" xfId="430"/>
    <cellStyle name="Финансовый 11 26" xfId="431"/>
    <cellStyle name="Финансовый 11 27" xfId="432"/>
    <cellStyle name="Финансовый 11 28" xfId="433"/>
    <cellStyle name="Финансовый 11 29" xfId="434"/>
    <cellStyle name="Финансовый 11 3" xfId="435"/>
    <cellStyle name="Финансовый 11 30" xfId="436"/>
    <cellStyle name="Финансовый 11 31" xfId="437"/>
    <cellStyle name="Финансовый 11 32" xfId="438"/>
    <cellStyle name="Финансовый 11 33" xfId="439"/>
    <cellStyle name="Финансовый 11 4" xfId="440"/>
    <cellStyle name="Финансовый 11 5" xfId="441"/>
    <cellStyle name="Финансовый 11 6" xfId="442"/>
    <cellStyle name="Финансовый 11 7" xfId="443"/>
    <cellStyle name="Финансовый 11 8" xfId="444"/>
    <cellStyle name="Финансовый 11 9" xfId="445"/>
    <cellStyle name="Финансовый 12" xfId="446"/>
    <cellStyle name="Финансовый 12 10" xfId="447"/>
    <cellStyle name="Финансовый 12 11" xfId="448"/>
    <cellStyle name="Финансовый 12 12" xfId="449"/>
    <cellStyle name="Финансовый 12 13" xfId="450"/>
    <cellStyle name="Финансовый 12 14" xfId="451"/>
    <cellStyle name="Финансовый 12 15" xfId="452"/>
    <cellStyle name="Финансовый 12 16" xfId="453"/>
    <cellStyle name="Финансовый 12 17" xfId="454"/>
    <cellStyle name="Финансовый 12 18" xfId="455"/>
    <cellStyle name="Финансовый 12 19" xfId="456"/>
    <cellStyle name="Финансовый 12 2" xfId="457"/>
    <cellStyle name="Финансовый 12 20" xfId="458"/>
    <cellStyle name="Финансовый 12 21" xfId="459"/>
    <cellStyle name="Финансовый 12 22" xfId="460"/>
    <cellStyle name="Финансовый 12 23" xfId="461"/>
    <cellStyle name="Финансовый 12 24" xfId="462"/>
    <cellStyle name="Финансовый 12 25" xfId="463"/>
    <cellStyle name="Финансовый 12 26" xfId="464"/>
    <cellStyle name="Финансовый 12 27" xfId="465"/>
    <cellStyle name="Финансовый 12 28" xfId="466"/>
    <cellStyle name="Финансовый 12 29" xfId="467"/>
    <cellStyle name="Финансовый 12 3" xfId="468"/>
    <cellStyle name="Финансовый 12 30" xfId="469"/>
    <cellStyle name="Финансовый 12 31" xfId="470"/>
    <cellStyle name="Финансовый 12 32" xfId="471"/>
    <cellStyle name="Финансовый 12 33" xfId="472"/>
    <cellStyle name="Финансовый 12 4" xfId="473"/>
    <cellStyle name="Финансовый 12 5" xfId="474"/>
    <cellStyle name="Финансовый 12 6" xfId="475"/>
    <cellStyle name="Финансовый 12 7" xfId="476"/>
    <cellStyle name="Финансовый 12 8" xfId="477"/>
    <cellStyle name="Финансовый 12 9" xfId="478"/>
    <cellStyle name="Финансовый 13" xfId="479"/>
    <cellStyle name="Финансовый 13 10" xfId="480"/>
    <cellStyle name="Финансовый 13 11" xfId="481"/>
    <cellStyle name="Финансовый 13 12" xfId="482"/>
    <cellStyle name="Финансовый 13 13" xfId="483"/>
    <cellStyle name="Финансовый 13 14" xfId="484"/>
    <cellStyle name="Финансовый 13 15" xfId="485"/>
    <cellStyle name="Финансовый 13 16" xfId="486"/>
    <cellStyle name="Финансовый 13 17" xfId="487"/>
    <cellStyle name="Финансовый 13 18" xfId="488"/>
    <cellStyle name="Финансовый 13 19" xfId="489"/>
    <cellStyle name="Финансовый 13 2" xfId="490"/>
    <cellStyle name="Финансовый 13 20" xfId="491"/>
    <cellStyle name="Финансовый 13 21" xfId="492"/>
    <cellStyle name="Финансовый 13 22" xfId="493"/>
    <cellStyle name="Финансовый 13 23" xfId="494"/>
    <cellStyle name="Финансовый 13 24" xfId="495"/>
    <cellStyle name="Финансовый 13 25" xfId="496"/>
    <cellStyle name="Финансовый 13 26" xfId="497"/>
    <cellStyle name="Финансовый 13 27" xfId="498"/>
    <cellStyle name="Финансовый 13 28" xfId="499"/>
    <cellStyle name="Финансовый 13 29" xfId="500"/>
    <cellStyle name="Финансовый 13 3" xfId="501"/>
    <cellStyle name="Финансовый 13 30" xfId="502"/>
    <cellStyle name="Финансовый 13 31" xfId="503"/>
    <cellStyle name="Финансовый 13 32" xfId="504"/>
    <cellStyle name="Финансовый 13 33" xfId="505"/>
    <cellStyle name="Финансовый 13 4" xfId="506"/>
    <cellStyle name="Финансовый 13 5" xfId="507"/>
    <cellStyle name="Финансовый 13 6" xfId="508"/>
    <cellStyle name="Финансовый 13 7" xfId="509"/>
    <cellStyle name="Финансовый 13 8" xfId="510"/>
    <cellStyle name="Финансовый 13 9" xfId="511"/>
    <cellStyle name="Финансовый 14" xfId="512"/>
    <cellStyle name="Финансовый 14 10" xfId="513"/>
    <cellStyle name="Финансовый 14 11" xfId="514"/>
    <cellStyle name="Финансовый 14 12" xfId="515"/>
    <cellStyle name="Финансовый 14 13" xfId="516"/>
    <cellStyle name="Финансовый 14 14" xfId="517"/>
    <cellStyle name="Финансовый 14 15" xfId="518"/>
    <cellStyle name="Финансовый 14 16" xfId="519"/>
    <cellStyle name="Финансовый 14 17" xfId="520"/>
    <cellStyle name="Финансовый 14 18" xfId="521"/>
    <cellStyle name="Финансовый 14 19" xfId="522"/>
    <cellStyle name="Финансовый 14 2" xfId="523"/>
    <cellStyle name="Финансовый 14 20" xfId="524"/>
    <cellStyle name="Финансовый 14 21" xfId="525"/>
    <cellStyle name="Финансовый 14 22" xfId="526"/>
    <cellStyle name="Финансовый 14 23" xfId="527"/>
    <cellStyle name="Финансовый 14 24" xfId="528"/>
    <cellStyle name="Финансовый 14 25" xfId="529"/>
    <cellStyle name="Финансовый 14 26" xfId="530"/>
    <cellStyle name="Финансовый 14 27" xfId="531"/>
    <cellStyle name="Финансовый 14 28" xfId="532"/>
    <cellStyle name="Финансовый 14 29" xfId="533"/>
    <cellStyle name="Финансовый 14 3" xfId="534"/>
    <cellStyle name="Финансовый 14 30" xfId="535"/>
    <cellStyle name="Финансовый 14 31" xfId="536"/>
    <cellStyle name="Финансовый 14 32" xfId="537"/>
    <cellStyle name="Финансовый 14 33" xfId="538"/>
    <cellStyle name="Финансовый 14 4" xfId="539"/>
    <cellStyle name="Финансовый 14 5" xfId="540"/>
    <cellStyle name="Финансовый 14 6" xfId="541"/>
    <cellStyle name="Финансовый 14 7" xfId="542"/>
    <cellStyle name="Финансовый 14 8" xfId="543"/>
    <cellStyle name="Финансовый 14 9" xfId="544"/>
    <cellStyle name="Финансовый 15" xfId="545"/>
    <cellStyle name="Финансовый 15 10" xfId="546"/>
    <cellStyle name="Финансовый 15 11" xfId="547"/>
    <cellStyle name="Финансовый 15 12" xfId="548"/>
    <cellStyle name="Финансовый 15 13" xfId="549"/>
    <cellStyle name="Финансовый 15 14" xfId="550"/>
    <cellStyle name="Финансовый 15 15" xfId="551"/>
    <cellStyle name="Финансовый 15 16" xfId="552"/>
    <cellStyle name="Финансовый 15 17" xfId="553"/>
    <cellStyle name="Финансовый 15 18" xfId="554"/>
    <cellStyle name="Финансовый 15 19" xfId="555"/>
    <cellStyle name="Финансовый 15 2" xfId="556"/>
    <cellStyle name="Финансовый 15 20" xfId="557"/>
    <cellStyle name="Финансовый 15 21" xfId="558"/>
    <cellStyle name="Финансовый 15 22" xfId="559"/>
    <cellStyle name="Финансовый 15 23" xfId="560"/>
    <cellStyle name="Финансовый 15 24" xfId="561"/>
    <cellStyle name="Финансовый 15 25" xfId="562"/>
    <cellStyle name="Финансовый 15 26" xfId="563"/>
    <cellStyle name="Финансовый 15 27" xfId="564"/>
    <cellStyle name="Финансовый 15 28" xfId="565"/>
    <cellStyle name="Финансовый 15 29" xfId="566"/>
    <cellStyle name="Финансовый 15 3" xfId="567"/>
    <cellStyle name="Финансовый 15 30" xfId="568"/>
    <cellStyle name="Финансовый 15 31" xfId="569"/>
    <cellStyle name="Финансовый 15 32" xfId="570"/>
    <cellStyle name="Финансовый 15 33" xfId="571"/>
    <cellStyle name="Финансовый 15 4" xfId="572"/>
    <cellStyle name="Финансовый 15 5" xfId="573"/>
    <cellStyle name="Финансовый 15 6" xfId="574"/>
    <cellStyle name="Финансовый 15 7" xfId="575"/>
    <cellStyle name="Финансовый 15 8" xfId="576"/>
    <cellStyle name="Финансовый 15 9" xfId="577"/>
    <cellStyle name="Финансовый 16" xfId="578"/>
    <cellStyle name="Финансовый 16 10" xfId="579"/>
    <cellStyle name="Финансовый 16 11" xfId="580"/>
    <cellStyle name="Финансовый 16 12" xfId="581"/>
    <cellStyle name="Финансовый 16 13" xfId="582"/>
    <cellStyle name="Финансовый 16 14" xfId="583"/>
    <cellStyle name="Финансовый 16 15" xfId="584"/>
    <cellStyle name="Финансовый 16 16" xfId="585"/>
    <cellStyle name="Финансовый 16 17" xfId="586"/>
    <cellStyle name="Финансовый 16 18" xfId="587"/>
    <cellStyle name="Финансовый 16 19" xfId="588"/>
    <cellStyle name="Финансовый 16 2" xfId="589"/>
    <cellStyle name="Финансовый 16 20" xfId="590"/>
    <cellStyle name="Финансовый 16 21" xfId="591"/>
    <cellStyle name="Финансовый 16 22" xfId="592"/>
    <cellStyle name="Финансовый 16 23" xfId="593"/>
    <cellStyle name="Финансовый 16 24" xfId="594"/>
    <cellStyle name="Финансовый 16 25" xfId="595"/>
    <cellStyle name="Финансовый 16 26" xfId="596"/>
    <cellStyle name="Финансовый 16 27" xfId="597"/>
    <cellStyle name="Финансовый 16 28" xfId="598"/>
    <cellStyle name="Финансовый 16 29" xfId="599"/>
    <cellStyle name="Финансовый 16 3" xfId="600"/>
    <cellStyle name="Финансовый 16 30" xfId="601"/>
    <cellStyle name="Финансовый 16 31" xfId="602"/>
    <cellStyle name="Финансовый 16 32" xfId="603"/>
    <cellStyle name="Финансовый 16 33" xfId="604"/>
    <cellStyle name="Финансовый 16 4" xfId="605"/>
    <cellStyle name="Финансовый 16 5" xfId="606"/>
    <cellStyle name="Финансовый 16 6" xfId="607"/>
    <cellStyle name="Финансовый 16 7" xfId="608"/>
    <cellStyle name="Финансовый 16 8" xfId="609"/>
    <cellStyle name="Финансовый 16 9" xfId="610"/>
    <cellStyle name="Финансовый 17" xfId="611"/>
    <cellStyle name="Финансовый 18" xfId="612"/>
    <cellStyle name="Финансовый 19" xfId="613"/>
    <cellStyle name="Финансовый 2" xfId="614"/>
    <cellStyle name="Финансовый 2 10" xfId="615"/>
    <cellStyle name="Финансовый 2 2" xfId="616"/>
    <cellStyle name="Финансовый 2 2 2" xfId="617"/>
    <cellStyle name="Финансовый 2 2 2 2" xfId="618"/>
    <cellStyle name="Финансовый 2 3" xfId="619"/>
    <cellStyle name="Финансовый 2 4" xfId="620"/>
    <cellStyle name="Финансовый 20" xfId="621"/>
    <cellStyle name="Финансовый 21" xfId="622"/>
    <cellStyle name="Финансовый 22" xfId="623"/>
    <cellStyle name="Финансовый 22 10" xfId="624"/>
    <cellStyle name="Финансовый 22 11" xfId="625"/>
    <cellStyle name="Финансовый 22 12" xfId="626"/>
    <cellStyle name="Финансовый 22 13" xfId="627"/>
    <cellStyle name="Финансовый 22 14" xfId="628"/>
    <cellStyle name="Финансовый 22 15" xfId="629"/>
    <cellStyle name="Финансовый 22 16" xfId="630"/>
    <cellStyle name="Финансовый 22 17" xfId="631"/>
    <cellStyle name="Финансовый 22 18" xfId="632"/>
    <cellStyle name="Финансовый 22 19" xfId="633"/>
    <cellStyle name="Финансовый 22 2" xfId="634"/>
    <cellStyle name="Финансовый 22 20" xfId="635"/>
    <cellStyle name="Финансовый 22 21" xfId="636"/>
    <cellStyle name="Финансовый 22 22" xfId="637"/>
    <cellStyle name="Финансовый 22 23" xfId="638"/>
    <cellStyle name="Финансовый 22 24" xfId="639"/>
    <cellStyle name="Финансовый 22 25" xfId="640"/>
    <cellStyle name="Финансовый 22 26" xfId="641"/>
    <cellStyle name="Финансовый 22 27" xfId="642"/>
    <cellStyle name="Финансовый 22 28" xfId="643"/>
    <cellStyle name="Финансовый 22 29" xfId="644"/>
    <cellStyle name="Финансовый 22 3" xfId="645"/>
    <cellStyle name="Финансовый 22 30" xfId="646"/>
    <cellStyle name="Финансовый 22 31" xfId="647"/>
    <cellStyle name="Финансовый 22 32" xfId="648"/>
    <cellStyle name="Финансовый 22 33" xfId="649"/>
    <cellStyle name="Финансовый 22 4" xfId="650"/>
    <cellStyle name="Финансовый 22 5" xfId="651"/>
    <cellStyle name="Финансовый 22 6" xfId="652"/>
    <cellStyle name="Финансовый 22 7" xfId="653"/>
    <cellStyle name="Финансовый 22 8" xfId="654"/>
    <cellStyle name="Финансовый 22 9" xfId="655"/>
    <cellStyle name="Финансовый 23" xfId="656"/>
    <cellStyle name="Финансовый 24" xfId="657"/>
    <cellStyle name="Финансовый 29" xfId="658"/>
    <cellStyle name="Финансовый 29 10" xfId="659"/>
    <cellStyle name="Финансовый 29 11" xfId="660"/>
    <cellStyle name="Финансовый 29 12" xfId="661"/>
    <cellStyle name="Финансовый 29 13" xfId="662"/>
    <cellStyle name="Финансовый 29 14" xfId="663"/>
    <cellStyle name="Финансовый 29 15" xfId="664"/>
    <cellStyle name="Финансовый 29 16" xfId="665"/>
    <cellStyle name="Финансовый 29 17" xfId="666"/>
    <cellStyle name="Финансовый 29 18" xfId="667"/>
    <cellStyle name="Финансовый 29 19" xfId="668"/>
    <cellStyle name="Финансовый 29 2" xfId="669"/>
    <cellStyle name="Финансовый 29 20" xfId="670"/>
    <cellStyle name="Финансовый 29 21" xfId="671"/>
    <cellStyle name="Финансовый 29 22" xfId="672"/>
    <cellStyle name="Финансовый 29 23" xfId="673"/>
    <cellStyle name="Финансовый 29 24" xfId="674"/>
    <cellStyle name="Финансовый 29 25" xfId="675"/>
    <cellStyle name="Финансовый 29 26" xfId="676"/>
    <cellStyle name="Финансовый 29 27" xfId="677"/>
    <cellStyle name="Финансовый 29 28" xfId="678"/>
    <cellStyle name="Финансовый 29 29" xfId="679"/>
    <cellStyle name="Финансовый 29 3" xfId="680"/>
    <cellStyle name="Финансовый 29 30" xfId="681"/>
    <cellStyle name="Финансовый 29 31" xfId="682"/>
    <cellStyle name="Финансовый 29 32" xfId="683"/>
    <cellStyle name="Финансовый 29 33" xfId="684"/>
    <cellStyle name="Финансовый 29 4" xfId="685"/>
    <cellStyle name="Финансовый 29 5" xfId="686"/>
    <cellStyle name="Финансовый 29 6" xfId="687"/>
    <cellStyle name="Финансовый 29 7" xfId="688"/>
    <cellStyle name="Финансовый 29 8" xfId="689"/>
    <cellStyle name="Финансовый 29 9" xfId="690"/>
    <cellStyle name="Финансовый 3" xfId="691"/>
    <cellStyle name="Финансовый 3 10" xfId="692"/>
    <cellStyle name="Финансовый 3 11" xfId="693"/>
    <cellStyle name="Финансовый 3 12" xfId="694"/>
    <cellStyle name="Финансовый 3 13" xfId="695"/>
    <cellStyle name="Финансовый 3 14" xfId="696"/>
    <cellStyle name="Финансовый 3 15" xfId="697"/>
    <cellStyle name="Финансовый 3 16" xfId="698"/>
    <cellStyle name="Финансовый 3 17" xfId="699"/>
    <cellStyle name="Финансовый 3 18" xfId="700"/>
    <cellStyle name="Финансовый 3 19" xfId="701"/>
    <cellStyle name="Финансовый 3 2" xfId="702"/>
    <cellStyle name="Финансовый 3 20" xfId="703"/>
    <cellStyle name="Финансовый 3 21" xfId="704"/>
    <cellStyle name="Финансовый 3 22" xfId="705"/>
    <cellStyle name="Финансовый 3 23" xfId="706"/>
    <cellStyle name="Финансовый 3 24" xfId="707"/>
    <cellStyle name="Финансовый 3 25" xfId="708"/>
    <cellStyle name="Финансовый 3 26" xfId="709"/>
    <cellStyle name="Финансовый 3 27" xfId="710"/>
    <cellStyle name="Финансовый 3 28" xfId="711"/>
    <cellStyle name="Финансовый 3 29" xfId="712"/>
    <cellStyle name="Финансовый 3 3" xfId="713"/>
    <cellStyle name="Финансовый 3 30" xfId="714"/>
    <cellStyle name="Финансовый 3 31" xfId="715"/>
    <cellStyle name="Финансовый 3 32" xfId="716"/>
    <cellStyle name="Финансовый 3 33" xfId="717"/>
    <cellStyle name="Финансовый 3 4" xfId="718"/>
    <cellStyle name="Финансовый 3 5" xfId="719"/>
    <cellStyle name="Финансовый 3 6" xfId="720"/>
    <cellStyle name="Финансовый 3 7" xfId="721"/>
    <cellStyle name="Финансовый 3 8" xfId="722"/>
    <cellStyle name="Финансовый 3 9" xfId="723"/>
    <cellStyle name="Финансовый 32" xfId="724"/>
    <cellStyle name="Финансовый 32 10" xfId="725"/>
    <cellStyle name="Финансовый 32 11" xfId="726"/>
    <cellStyle name="Финансовый 32 12" xfId="727"/>
    <cellStyle name="Финансовый 32 13" xfId="728"/>
    <cellStyle name="Финансовый 32 14" xfId="729"/>
    <cellStyle name="Финансовый 32 15" xfId="730"/>
    <cellStyle name="Финансовый 32 16" xfId="731"/>
    <cellStyle name="Финансовый 32 17" xfId="732"/>
    <cellStyle name="Финансовый 32 18" xfId="733"/>
    <cellStyle name="Финансовый 32 19" xfId="734"/>
    <cellStyle name="Финансовый 32 2" xfId="735"/>
    <cellStyle name="Финансовый 32 20" xfId="736"/>
    <cellStyle name="Финансовый 32 21" xfId="737"/>
    <cellStyle name="Финансовый 32 22" xfId="738"/>
    <cellStyle name="Финансовый 32 23" xfId="739"/>
    <cellStyle name="Финансовый 32 24" xfId="740"/>
    <cellStyle name="Финансовый 32 25" xfId="741"/>
    <cellStyle name="Финансовый 32 26" xfId="742"/>
    <cellStyle name="Финансовый 32 27" xfId="743"/>
    <cellStyle name="Финансовый 32 28" xfId="744"/>
    <cellStyle name="Финансовый 32 29" xfId="745"/>
    <cellStyle name="Финансовый 32 3" xfId="746"/>
    <cellStyle name="Финансовый 32 30" xfId="747"/>
    <cellStyle name="Финансовый 32 31" xfId="748"/>
    <cellStyle name="Финансовый 32 32" xfId="749"/>
    <cellStyle name="Финансовый 32 33" xfId="750"/>
    <cellStyle name="Финансовый 32 4" xfId="751"/>
    <cellStyle name="Финансовый 32 5" xfId="752"/>
    <cellStyle name="Финансовый 32 6" xfId="753"/>
    <cellStyle name="Финансовый 32 7" xfId="754"/>
    <cellStyle name="Финансовый 32 8" xfId="755"/>
    <cellStyle name="Финансовый 32 9" xfId="756"/>
    <cellStyle name="Финансовый 33" xfId="757"/>
    <cellStyle name="Финансовый 33 10" xfId="758"/>
    <cellStyle name="Финансовый 33 11" xfId="759"/>
    <cellStyle name="Финансовый 33 12" xfId="760"/>
    <cellStyle name="Финансовый 33 13" xfId="761"/>
    <cellStyle name="Финансовый 33 14" xfId="762"/>
    <cellStyle name="Финансовый 33 15" xfId="763"/>
    <cellStyle name="Финансовый 33 16" xfId="764"/>
    <cellStyle name="Финансовый 33 17" xfId="765"/>
    <cellStyle name="Финансовый 33 18" xfId="766"/>
    <cellStyle name="Финансовый 33 19" xfId="767"/>
    <cellStyle name="Финансовый 33 2" xfId="768"/>
    <cellStyle name="Финансовый 33 20" xfId="769"/>
    <cellStyle name="Финансовый 33 21" xfId="770"/>
    <cellStyle name="Финансовый 33 22" xfId="771"/>
    <cellStyle name="Финансовый 33 23" xfId="772"/>
    <cellStyle name="Финансовый 33 24" xfId="773"/>
    <cellStyle name="Финансовый 33 25" xfId="774"/>
    <cellStyle name="Финансовый 33 26" xfId="775"/>
    <cellStyle name="Финансовый 33 27" xfId="776"/>
    <cellStyle name="Финансовый 33 28" xfId="777"/>
    <cellStyle name="Финансовый 33 29" xfId="778"/>
    <cellStyle name="Финансовый 33 3" xfId="779"/>
    <cellStyle name="Финансовый 33 30" xfId="780"/>
    <cellStyle name="Финансовый 33 31" xfId="781"/>
    <cellStyle name="Финансовый 33 32" xfId="782"/>
    <cellStyle name="Финансовый 33 33" xfId="783"/>
    <cellStyle name="Финансовый 33 4" xfId="784"/>
    <cellStyle name="Финансовый 33 5" xfId="785"/>
    <cellStyle name="Финансовый 33 6" xfId="786"/>
    <cellStyle name="Финансовый 33 7" xfId="787"/>
    <cellStyle name="Финансовый 33 8" xfId="788"/>
    <cellStyle name="Финансовый 33 9" xfId="789"/>
    <cellStyle name="Финансовый 34" xfId="790"/>
    <cellStyle name="Финансовый 34 10" xfId="791"/>
    <cellStyle name="Финансовый 34 11" xfId="792"/>
    <cellStyle name="Финансовый 34 12" xfId="793"/>
    <cellStyle name="Финансовый 34 13" xfId="794"/>
    <cellStyle name="Финансовый 34 14" xfId="795"/>
    <cellStyle name="Финансовый 34 15" xfId="796"/>
    <cellStyle name="Финансовый 34 16" xfId="797"/>
    <cellStyle name="Финансовый 34 17" xfId="798"/>
    <cellStyle name="Финансовый 34 18" xfId="799"/>
    <cellStyle name="Финансовый 34 19" xfId="800"/>
    <cellStyle name="Финансовый 34 2" xfId="801"/>
    <cellStyle name="Финансовый 34 20" xfId="802"/>
    <cellStyle name="Финансовый 34 21" xfId="803"/>
    <cellStyle name="Финансовый 34 22" xfId="804"/>
    <cellStyle name="Финансовый 34 23" xfId="805"/>
    <cellStyle name="Финансовый 34 24" xfId="806"/>
    <cellStyle name="Финансовый 34 25" xfId="807"/>
    <cellStyle name="Финансовый 34 26" xfId="808"/>
    <cellStyle name="Финансовый 34 27" xfId="809"/>
    <cellStyle name="Финансовый 34 28" xfId="810"/>
    <cellStyle name="Финансовый 34 29" xfId="811"/>
    <cellStyle name="Финансовый 34 3" xfId="812"/>
    <cellStyle name="Финансовый 34 30" xfId="813"/>
    <cellStyle name="Финансовый 34 31" xfId="814"/>
    <cellStyle name="Финансовый 34 32" xfId="815"/>
    <cellStyle name="Финансовый 34 33" xfId="816"/>
    <cellStyle name="Финансовый 34 4" xfId="817"/>
    <cellStyle name="Финансовый 34 5" xfId="818"/>
    <cellStyle name="Финансовый 34 6" xfId="819"/>
    <cellStyle name="Финансовый 34 7" xfId="820"/>
    <cellStyle name="Финансовый 34 8" xfId="821"/>
    <cellStyle name="Финансовый 34 9" xfId="822"/>
    <cellStyle name="Финансовый 35" xfId="823"/>
    <cellStyle name="Финансовый 35 10" xfId="824"/>
    <cellStyle name="Финансовый 35 11" xfId="825"/>
    <cellStyle name="Финансовый 35 12" xfId="826"/>
    <cellStyle name="Финансовый 35 13" xfId="827"/>
    <cellStyle name="Финансовый 35 14" xfId="828"/>
    <cellStyle name="Финансовый 35 15" xfId="829"/>
    <cellStyle name="Финансовый 35 16" xfId="830"/>
    <cellStyle name="Финансовый 35 17" xfId="831"/>
    <cellStyle name="Финансовый 35 18" xfId="832"/>
    <cellStyle name="Финансовый 35 19" xfId="833"/>
    <cellStyle name="Финансовый 35 2" xfId="834"/>
    <cellStyle name="Финансовый 35 20" xfId="835"/>
    <cellStyle name="Финансовый 35 21" xfId="836"/>
    <cellStyle name="Финансовый 35 22" xfId="837"/>
    <cellStyle name="Финансовый 35 23" xfId="838"/>
    <cellStyle name="Финансовый 35 24" xfId="839"/>
    <cellStyle name="Финансовый 35 25" xfId="840"/>
    <cellStyle name="Финансовый 35 26" xfId="841"/>
    <cellStyle name="Финансовый 35 27" xfId="842"/>
    <cellStyle name="Финансовый 35 28" xfId="843"/>
    <cellStyle name="Финансовый 35 29" xfId="844"/>
    <cellStyle name="Финансовый 35 3" xfId="845"/>
    <cellStyle name="Финансовый 35 30" xfId="846"/>
    <cellStyle name="Финансовый 35 31" xfId="847"/>
    <cellStyle name="Финансовый 35 32" xfId="848"/>
    <cellStyle name="Финансовый 35 33" xfId="849"/>
    <cellStyle name="Финансовый 35 4" xfId="850"/>
    <cellStyle name="Финансовый 35 5" xfId="851"/>
    <cellStyle name="Финансовый 35 6" xfId="852"/>
    <cellStyle name="Финансовый 35 7" xfId="853"/>
    <cellStyle name="Финансовый 35 8" xfId="854"/>
    <cellStyle name="Финансовый 35 9" xfId="855"/>
    <cellStyle name="Финансовый 36" xfId="856"/>
    <cellStyle name="Финансовый 36 10" xfId="857"/>
    <cellStyle name="Финансовый 36 11" xfId="858"/>
    <cellStyle name="Финансовый 36 12" xfId="859"/>
    <cellStyle name="Финансовый 36 13" xfId="860"/>
    <cellStyle name="Финансовый 36 14" xfId="861"/>
    <cellStyle name="Финансовый 36 15" xfId="862"/>
    <cellStyle name="Финансовый 36 16" xfId="863"/>
    <cellStyle name="Финансовый 36 17" xfId="864"/>
    <cellStyle name="Финансовый 36 18" xfId="865"/>
    <cellStyle name="Финансовый 36 19" xfId="866"/>
    <cellStyle name="Финансовый 36 2" xfId="867"/>
    <cellStyle name="Финансовый 36 20" xfId="868"/>
    <cellStyle name="Финансовый 36 21" xfId="869"/>
    <cellStyle name="Финансовый 36 22" xfId="870"/>
    <cellStyle name="Финансовый 36 23" xfId="871"/>
    <cellStyle name="Финансовый 36 24" xfId="872"/>
    <cellStyle name="Финансовый 36 25" xfId="873"/>
    <cellStyle name="Финансовый 36 26" xfId="874"/>
    <cellStyle name="Финансовый 36 27" xfId="875"/>
    <cellStyle name="Финансовый 36 28" xfId="876"/>
    <cellStyle name="Финансовый 36 29" xfId="877"/>
    <cellStyle name="Финансовый 36 3" xfId="878"/>
    <cellStyle name="Финансовый 36 30" xfId="879"/>
    <cellStyle name="Финансовый 36 31" xfId="880"/>
    <cellStyle name="Финансовый 36 32" xfId="881"/>
    <cellStyle name="Финансовый 36 33" xfId="882"/>
    <cellStyle name="Финансовый 36 4" xfId="883"/>
    <cellStyle name="Финансовый 36 5" xfId="884"/>
    <cellStyle name="Финансовый 36 6" xfId="885"/>
    <cellStyle name="Финансовый 36 7" xfId="886"/>
    <cellStyle name="Финансовый 36 8" xfId="887"/>
    <cellStyle name="Финансовый 36 9" xfId="888"/>
    <cellStyle name="Финансовый 37" xfId="889"/>
    <cellStyle name="Финансовый 37 10" xfId="890"/>
    <cellStyle name="Финансовый 37 11" xfId="891"/>
    <cellStyle name="Финансовый 37 12" xfId="892"/>
    <cellStyle name="Финансовый 37 13" xfId="893"/>
    <cellStyle name="Финансовый 37 14" xfId="894"/>
    <cellStyle name="Финансовый 37 15" xfId="895"/>
    <cellStyle name="Финансовый 37 16" xfId="896"/>
    <cellStyle name="Финансовый 37 17" xfId="897"/>
    <cellStyle name="Финансовый 37 18" xfId="898"/>
    <cellStyle name="Финансовый 37 19" xfId="899"/>
    <cellStyle name="Финансовый 37 2" xfId="900"/>
    <cellStyle name="Финансовый 37 20" xfId="901"/>
    <cellStyle name="Финансовый 37 21" xfId="902"/>
    <cellStyle name="Финансовый 37 22" xfId="903"/>
    <cellStyle name="Финансовый 37 23" xfId="904"/>
    <cellStyle name="Финансовый 37 24" xfId="905"/>
    <cellStyle name="Финансовый 37 25" xfId="906"/>
    <cellStyle name="Финансовый 37 26" xfId="907"/>
    <cellStyle name="Финансовый 37 27" xfId="908"/>
    <cellStyle name="Финансовый 37 28" xfId="909"/>
    <cellStyle name="Финансовый 37 29" xfId="910"/>
    <cellStyle name="Финансовый 37 3" xfId="911"/>
    <cellStyle name="Финансовый 37 30" xfId="912"/>
    <cellStyle name="Финансовый 37 31" xfId="913"/>
    <cellStyle name="Финансовый 37 32" xfId="914"/>
    <cellStyle name="Финансовый 37 33" xfId="915"/>
    <cellStyle name="Финансовый 37 4" xfId="916"/>
    <cellStyle name="Финансовый 37 5" xfId="917"/>
    <cellStyle name="Финансовый 37 6" xfId="918"/>
    <cellStyle name="Финансовый 37 7" xfId="919"/>
    <cellStyle name="Финансовый 37 8" xfId="920"/>
    <cellStyle name="Финансовый 37 9" xfId="921"/>
    <cellStyle name="Финансовый 38" xfId="922"/>
    <cellStyle name="Финансовый 38 10" xfId="923"/>
    <cellStyle name="Финансовый 38 11" xfId="924"/>
    <cellStyle name="Финансовый 38 12" xfId="925"/>
    <cellStyle name="Финансовый 38 13" xfId="926"/>
    <cellStyle name="Финансовый 38 14" xfId="927"/>
    <cellStyle name="Финансовый 38 15" xfId="928"/>
    <cellStyle name="Финансовый 38 16" xfId="929"/>
    <cellStyle name="Финансовый 38 17" xfId="930"/>
    <cellStyle name="Финансовый 38 18" xfId="931"/>
    <cellStyle name="Финансовый 38 19" xfId="932"/>
    <cellStyle name="Финансовый 38 2" xfId="933"/>
    <cellStyle name="Финансовый 38 20" xfId="934"/>
    <cellStyle name="Финансовый 38 21" xfId="935"/>
    <cellStyle name="Финансовый 38 22" xfId="936"/>
    <cellStyle name="Финансовый 38 23" xfId="937"/>
    <cellStyle name="Финансовый 38 24" xfId="938"/>
    <cellStyle name="Финансовый 38 25" xfId="939"/>
    <cellStyle name="Финансовый 38 26" xfId="940"/>
    <cellStyle name="Финансовый 38 27" xfId="941"/>
    <cellStyle name="Финансовый 38 28" xfId="942"/>
    <cellStyle name="Финансовый 38 29" xfId="943"/>
    <cellStyle name="Финансовый 38 3" xfId="944"/>
    <cellStyle name="Финансовый 38 30" xfId="945"/>
    <cellStyle name="Финансовый 38 31" xfId="946"/>
    <cellStyle name="Финансовый 38 32" xfId="947"/>
    <cellStyle name="Финансовый 38 33" xfId="948"/>
    <cellStyle name="Финансовый 38 4" xfId="949"/>
    <cellStyle name="Финансовый 38 5" xfId="950"/>
    <cellStyle name="Финансовый 38 6" xfId="951"/>
    <cellStyle name="Финансовый 38 7" xfId="952"/>
    <cellStyle name="Финансовый 38 8" xfId="953"/>
    <cellStyle name="Финансовый 38 9" xfId="954"/>
    <cellStyle name="Финансовый 39" xfId="955"/>
    <cellStyle name="Финансовый 39 10" xfId="956"/>
    <cellStyle name="Финансовый 39 11" xfId="957"/>
    <cellStyle name="Финансовый 39 12" xfId="958"/>
    <cellStyle name="Финансовый 39 13" xfId="959"/>
    <cellStyle name="Финансовый 39 14" xfId="960"/>
    <cellStyle name="Финансовый 39 15" xfId="961"/>
    <cellStyle name="Финансовый 39 16" xfId="962"/>
    <cellStyle name="Финансовый 39 17" xfId="963"/>
    <cellStyle name="Финансовый 39 18" xfId="964"/>
    <cellStyle name="Финансовый 39 19" xfId="965"/>
    <cellStyle name="Финансовый 39 2" xfId="966"/>
    <cellStyle name="Финансовый 39 20" xfId="967"/>
    <cellStyle name="Финансовый 39 21" xfId="968"/>
    <cellStyle name="Финансовый 39 22" xfId="969"/>
    <cellStyle name="Финансовый 39 23" xfId="970"/>
    <cellStyle name="Финансовый 39 24" xfId="971"/>
    <cellStyle name="Финансовый 39 25" xfId="972"/>
    <cellStyle name="Финансовый 39 26" xfId="973"/>
    <cellStyle name="Финансовый 39 27" xfId="974"/>
    <cellStyle name="Финансовый 39 28" xfId="975"/>
    <cellStyle name="Финансовый 39 29" xfId="976"/>
    <cellStyle name="Финансовый 39 3" xfId="977"/>
    <cellStyle name="Финансовый 39 30" xfId="978"/>
    <cellStyle name="Финансовый 39 31" xfId="979"/>
    <cellStyle name="Финансовый 39 32" xfId="980"/>
    <cellStyle name="Финансовый 39 33" xfId="981"/>
    <cellStyle name="Финансовый 39 4" xfId="982"/>
    <cellStyle name="Финансовый 39 5" xfId="983"/>
    <cellStyle name="Финансовый 39 6" xfId="984"/>
    <cellStyle name="Финансовый 39 7" xfId="985"/>
    <cellStyle name="Финансовый 39 8" xfId="986"/>
    <cellStyle name="Финансовый 39 9" xfId="987"/>
    <cellStyle name="Финансовый 4" xfId="988"/>
    <cellStyle name="Финансовый 4 10" xfId="989"/>
    <cellStyle name="Финансовый 4 11" xfId="990"/>
    <cellStyle name="Финансовый 4 12" xfId="991"/>
    <cellStyle name="Финансовый 4 13" xfId="992"/>
    <cellStyle name="Финансовый 4 14" xfId="993"/>
    <cellStyle name="Финансовый 4 15" xfId="994"/>
    <cellStyle name="Финансовый 4 16" xfId="995"/>
    <cellStyle name="Финансовый 4 17" xfId="996"/>
    <cellStyle name="Финансовый 4 18" xfId="997"/>
    <cellStyle name="Финансовый 4 19" xfId="998"/>
    <cellStyle name="Финансовый 4 2" xfId="999"/>
    <cellStyle name="Финансовый 4 20" xfId="1000"/>
    <cellStyle name="Финансовый 4 21" xfId="1001"/>
    <cellStyle name="Финансовый 4 22" xfId="1002"/>
    <cellStyle name="Финансовый 4 23" xfId="1003"/>
    <cellStyle name="Финансовый 4 24" xfId="1004"/>
    <cellStyle name="Финансовый 4 25" xfId="1005"/>
    <cellStyle name="Финансовый 4 26" xfId="1006"/>
    <cellStyle name="Финансовый 4 27" xfId="1007"/>
    <cellStyle name="Финансовый 4 28" xfId="1008"/>
    <cellStyle name="Финансовый 4 29" xfId="1009"/>
    <cellStyle name="Финансовый 4 3" xfId="1010"/>
    <cellStyle name="Финансовый 4 30" xfId="1011"/>
    <cellStyle name="Финансовый 4 31" xfId="1012"/>
    <cellStyle name="Финансовый 4 32" xfId="1013"/>
    <cellStyle name="Финансовый 4 33" xfId="1014"/>
    <cellStyle name="Финансовый 4 4" xfId="1015"/>
    <cellStyle name="Финансовый 4 5" xfId="1016"/>
    <cellStyle name="Финансовый 4 6" xfId="1017"/>
    <cellStyle name="Финансовый 4 7" xfId="1018"/>
    <cellStyle name="Финансовый 4 8" xfId="1019"/>
    <cellStyle name="Финансовый 4 9" xfId="1020"/>
    <cellStyle name="Финансовый 40" xfId="1021"/>
    <cellStyle name="Финансовый 40 10" xfId="1022"/>
    <cellStyle name="Финансовый 40 11" xfId="1023"/>
    <cellStyle name="Финансовый 40 12" xfId="1024"/>
    <cellStyle name="Финансовый 40 13" xfId="1025"/>
    <cellStyle name="Финансовый 40 14" xfId="1026"/>
    <cellStyle name="Финансовый 40 15" xfId="1027"/>
    <cellStyle name="Финансовый 40 16" xfId="1028"/>
    <cellStyle name="Финансовый 40 17" xfId="1029"/>
    <cellStyle name="Финансовый 40 18" xfId="1030"/>
    <cellStyle name="Финансовый 40 19" xfId="1031"/>
    <cellStyle name="Финансовый 40 2" xfId="1032"/>
    <cellStyle name="Финансовый 40 20" xfId="1033"/>
    <cellStyle name="Финансовый 40 21" xfId="1034"/>
    <cellStyle name="Финансовый 40 22" xfId="1035"/>
    <cellStyle name="Финансовый 40 23" xfId="1036"/>
    <cellStyle name="Финансовый 40 24" xfId="1037"/>
    <cellStyle name="Финансовый 40 25" xfId="1038"/>
    <cellStyle name="Финансовый 40 26" xfId="1039"/>
    <cellStyle name="Финансовый 40 27" xfId="1040"/>
    <cellStyle name="Финансовый 40 28" xfId="1041"/>
    <cellStyle name="Финансовый 40 29" xfId="1042"/>
    <cellStyle name="Финансовый 40 3" xfId="1043"/>
    <cellStyle name="Финансовый 40 30" xfId="1044"/>
    <cellStyle name="Финансовый 40 31" xfId="1045"/>
    <cellStyle name="Финансовый 40 32" xfId="1046"/>
    <cellStyle name="Финансовый 40 33" xfId="1047"/>
    <cellStyle name="Финансовый 40 4" xfId="1048"/>
    <cellStyle name="Финансовый 40 5" xfId="1049"/>
    <cellStyle name="Финансовый 40 6" xfId="1050"/>
    <cellStyle name="Финансовый 40 7" xfId="1051"/>
    <cellStyle name="Финансовый 40 8" xfId="1052"/>
    <cellStyle name="Финансовый 40 9" xfId="1053"/>
    <cellStyle name="Финансовый 41" xfId="1054"/>
    <cellStyle name="Финансовый 41 10" xfId="1055"/>
    <cellStyle name="Финансовый 41 11" xfId="1056"/>
    <cellStyle name="Финансовый 41 12" xfId="1057"/>
    <cellStyle name="Финансовый 41 13" xfId="1058"/>
    <cellStyle name="Финансовый 41 14" xfId="1059"/>
    <cellStyle name="Финансовый 41 15" xfId="1060"/>
    <cellStyle name="Финансовый 41 16" xfId="1061"/>
    <cellStyle name="Финансовый 41 17" xfId="1062"/>
    <cellStyle name="Финансовый 41 18" xfId="1063"/>
    <cellStyle name="Финансовый 41 19" xfId="1064"/>
    <cellStyle name="Финансовый 41 2" xfId="1065"/>
    <cellStyle name="Финансовый 41 20" xfId="1066"/>
    <cellStyle name="Финансовый 41 21" xfId="1067"/>
    <cellStyle name="Финансовый 41 22" xfId="1068"/>
    <cellStyle name="Финансовый 41 23" xfId="1069"/>
    <cellStyle name="Финансовый 41 24" xfId="1070"/>
    <cellStyle name="Финансовый 41 25" xfId="1071"/>
    <cellStyle name="Финансовый 41 26" xfId="1072"/>
    <cellStyle name="Финансовый 41 27" xfId="1073"/>
    <cellStyle name="Финансовый 41 28" xfId="1074"/>
    <cellStyle name="Финансовый 41 29" xfId="1075"/>
    <cellStyle name="Финансовый 41 3" xfId="1076"/>
    <cellStyle name="Финансовый 41 30" xfId="1077"/>
    <cellStyle name="Финансовый 41 31" xfId="1078"/>
    <cellStyle name="Финансовый 41 32" xfId="1079"/>
    <cellStyle name="Финансовый 41 33" xfId="1080"/>
    <cellStyle name="Финансовый 41 4" xfId="1081"/>
    <cellStyle name="Финансовый 41 5" xfId="1082"/>
    <cellStyle name="Финансовый 41 6" xfId="1083"/>
    <cellStyle name="Финансовый 41 7" xfId="1084"/>
    <cellStyle name="Финансовый 41 8" xfId="1085"/>
    <cellStyle name="Финансовый 41 9" xfId="1086"/>
    <cellStyle name="Финансовый 42" xfId="1087"/>
    <cellStyle name="Финансовый 42 10" xfId="1088"/>
    <cellStyle name="Финансовый 42 11" xfId="1089"/>
    <cellStyle name="Финансовый 42 12" xfId="1090"/>
    <cellStyle name="Финансовый 42 13" xfId="1091"/>
    <cellStyle name="Финансовый 42 14" xfId="1092"/>
    <cellStyle name="Финансовый 42 15" xfId="1093"/>
    <cellStyle name="Финансовый 42 16" xfId="1094"/>
    <cellStyle name="Финансовый 42 17" xfId="1095"/>
    <cellStyle name="Финансовый 42 18" xfId="1096"/>
    <cellStyle name="Финансовый 42 19" xfId="1097"/>
    <cellStyle name="Финансовый 42 2" xfId="1098"/>
    <cellStyle name="Финансовый 42 20" xfId="1099"/>
    <cellStyle name="Финансовый 42 21" xfId="1100"/>
    <cellStyle name="Финансовый 42 22" xfId="1101"/>
    <cellStyle name="Финансовый 42 23" xfId="1102"/>
    <cellStyle name="Финансовый 42 24" xfId="1103"/>
    <cellStyle name="Финансовый 42 25" xfId="1104"/>
    <cellStyle name="Финансовый 42 26" xfId="1105"/>
    <cellStyle name="Финансовый 42 27" xfId="1106"/>
    <cellStyle name="Финансовый 42 28" xfId="1107"/>
    <cellStyle name="Финансовый 42 29" xfId="1108"/>
    <cellStyle name="Финансовый 42 3" xfId="1109"/>
    <cellStyle name="Финансовый 42 30" xfId="1110"/>
    <cellStyle name="Финансовый 42 31" xfId="1111"/>
    <cellStyle name="Финансовый 42 32" xfId="1112"/>
    <cellStyle name="Финансовый 42 33" xfId="1113"/>
    <cellStyle name="Финансовый 42 4" xfId="1114"/>
    <cellStyle name="Финансовый 42 5" xfId="1115"/>
    <cellStyle name="Финансовый 42 6" xfId="1116"/>
    <cellStyle name="Финансовый 42 7" xfId="1117"/>
    <cellStyle name="Финансовый 42 8" xfId="1118"/>
    <cellStyle name="Финансовый 42 9" xfId="1119"/>
    <cellStyle name="Финансовый 5" xfId="1120"/>
    <cellStyle name="Финансовый 5 10" xfId="1121"/>
    <cellStyle name="Финансовый 5 11" xfId="1122"/>
    <cellStyle name="Финансовый 5 12" xfId="1123"/>
    <cellStyle name="Финансовый 5 13" xfId="1124"/>
    <cellStyle name="Финансовый 5 14" xfId="1125"/>
    <cellStyle name="Финансовый 5 15" xfId="1126"/>
    <cellStyle name="Финансовый 5 16" xfId="1127"/>
    <cellStyle name="Финансовый 5 17" xfId="1128"/>
    <cellStyle name="Финансовый 5 18" xfId="1129"/>
    <cellStyle name="Финансовый 5 19" xfId="1130"/>
    <cellStyle name="Финансовый 5 2" xfId="1131"/>
    <cellStyle name="Финансовый 5 20" xfId="1132"/>
    <cellStyle name="Финансовый 5 21" xfId="1133"/>
    <cellStyle name="Финансовый 5 22" xfId="1134"/>
    <cellStyle name="Финансовый 5 23" xfId="1135"/>
    <cellStyle name="Финансовый 5 24" xfId="1136"/>
    <cellStyle name="Финансовый 5 25" xfId="1137"/>
    <cellStyle name="Финансовый 5 26" xfId="1138"/>
    <cellStyle name="Финансовый 5 27" xfId="1139"/>
    <cellStyle name="Финансовый 5 28" xfId="1140"/>
    <cellStyle name="Финансовый 5 29" xfId="1141"/>
    <cellStyle name="Финансовый 5 3" xfId="1142"/>
    <cellStyle name="Финансовый 5 30" xfId="1143"/>
    <cellStyle name="Финансовый 5 31" xfId="1144"/>
    <cellStyle name="Финансовый 5 32" xfId="1145"/>
    <cellStyle name="Финансовый 5 33" xfId="1146"/>
    <cellStyle name="Финансовый 5 4" xfId="1147"/>
    <cellStyle name="Финансовый 5 5" xfId="1148"/>
    <cellStyle name="Финансовый 5 6" xfId="1149"/>
    <cellStyle name="Финансовый 5 7" xfId="1150"/>
    <cellStyle name="Финансовый 5 8" xfId="1151"/>
    <cellStyle name="Финансовый 5 9" xfId="1152"/>
    <cellStyle name="Финансовый 6" xfId="1153"/>
    <cellStyle name="Финансовый 6 10" xfId="1154"/>
    <cellStyle name="Финансовый 6 11" xfId="1155"/>
    <cellStyle name="Финансовый 6 12" xfId="1156"/>
    <cellStyle name="Финансовый 6 13" xfId="1157"/>
    <cellStyle name="Финансовый 6 14" xfId="1158"/>
    <cellStyle name="Финансовый 6 15" xfId="1159"/>
    <cellStyle name="Финансовый 6 16" xfId="1160"/>
    <cellStyle name="Финансовый 6 17" xfId="1161"/>
    <cellStyle name="Финансовый 6 18" xfId="1162"/>
    <cellStyle name="Финансовый 6 19" xfId="1163"/>
    <cellStyle name="Финансовый 6 2" xfId="1164"/>
    <cellStyle name="Финансовый 6 20" xfId="1165"/>
    <cellStyle name="Финансовый 6 21" xfId="1166"/>
    <cellStyle name="Финансовый 6 22" xfId="1167"/>
    <cellStyle name="Финансовый 6 23" xfId="1168"/>
    <cellStyle name="Финансовый 6 24" xfId="1169"/>
    <cellStyle name="Финансовый 6 25" xfId="1170"/>
    <cellStyle name="Финансовый 6 26" xfId="1171"/>
    <cellStyle name="Финансовый 6 27" xfId="1172"/>
    <cellStyle name="Финансовый 6 28" xfId="1173"/>
    <cellStyle name="Финансовый 6 29" xfId="1174"/>
    <cellStyle name="Финансовый 6 3" xfId="1175"/>
    <cellStyle name="Финансовый 6 30" xfId="1176"/>
    <cellStyle name="Финансовый 6 31" xfId="1177"/>
    <cellStyle name="Финансовый 6 32" xfId="1178"/>
    <cellStyle name="Финансовый 6 33" xfId="1179"/>
    <cellStyle name="Финансовый 6 4" xfId="1180"/>
    <cellStyle name="Финансовый 6 5" xfId="1181"/>
    <cellStyle name="Финансовый 6 6" xfId="1182"/>
    <cellStyle name="Финансовый 6 7" xfId="1183"/>
    <cellStyle name="Финансовый 6 8" xfId="1184"/>
    <cellStyle name="Финансовый 6 9" xfId="1185"/>
    <cellStyle name="Финансовый 7" xfId="1186"/>
    <cellStyle name="Финансовый 7 10" xfId="1187"/>
    <cellStyle name="Финансовый 7 11" xfId="1188"/>
    <cellStyle name="Финансовый 7 12" xfId="1189"/>
    <cellStyle name="Финансовый 7 13" xfId="1190"/>
    <cellStyle name="Финансовый 7 14" xfId="1191"/>
    <cellStyle name="Финансовый 7 15" xfId="1192"/>
    <cellStyle name="Финансовый 7 16" xfId="1193"/>
    <cellStyle name="Финансовый 7 17" xfId="1194"/>
    <cellStyle name="Финансовый 7 18" xfId="1195"/>
    <cellStyle name="Финансовый 7 19" xfId="1196"/>
    <cellStyle name="Финансовый 7 2" xfId="1197"/>
    <cellStyle name="Финансовый 7 20" xfId="1198"/>
    <cellStyle name="Финансовый 7 21" xfId="1199"/>
    <cellStyle name="Финансовый 7 22" xfId="1200"/>
    <cellStyle name="Финансовый 7 23" xfId="1201"/>
    <cellStyle name="Финансовый 7 24" xfId="1202"/>
    <cellStyle name="Финансовый 7 25" xfId="1203"/>
    <cellStyle name="Финансовый 7 26" xfId="1204"/>
    <cellStyle name="Финансовый 7 27" xfId="1205"/>
    <cellStyle name="Финансовый 7 28" xfId="1206"/>
    <cellStyle name="Финансовый 7 29" xfId="1207"/>
    <cellStyle name="Финансовый 7 3" xfId="1208"/>
    <cellStyle name="Финансовый 7 30" xfId="1209"/>
    <cellStyle name="Финансовый 7 31" xfId="1210"/>
    <cellStyle name="Финансовый 7 32" xfId="1211"/>
    <cellStyle name="Финансовый 7 33" xfId="1212"/>
    <cellStyle name="Финансовый 7 4" xfId="1213"/>
    <cellStyle name="Финансовый 7 5" xfId="1214"/>
    <cellStyle name="Финансовый 7 6" xfId="1215"/>
    <cellStyle name="Финансовый 7 7" xfId="1216"/>
    <cellStyle name="Финансовый 7 8" xfId="1217"/>
    <cellStyle name="Финансовый 7 9" xfId="1218"/>
    <cellStyle name="Финансовый 8" xfId="1219"/>
    <cellStyle name="Финансовый 8 10" xfId="1220"/>
    <cellStyle name="Финансовый 8 11" xfId="1221"/>
    <cellStyle name="Финансовый 8 12" xfId="1222"/>
    <cellStyle name="Финансовый 8 13" xfId="1223"/>
    <cellStyle name="Финансовый 8 14" xfId="1224"/>
    <cellStyle name="Финансовый 8 15" xfId="1225"/>
    <cellStyle name="Финансовый 8 16" xfId="1226"/>
    <cellStyle name="Финансовый 8 17" xfId="1227"/>
    <cellStyle name="Финансовый 8 18" xfId="1228"/>
    <cellStyle name="Финансовый 8 19" xfId="1229"/>
    <cellStyle name="Финансовый 8 2" xfId="1230"/>
    <cellStyle name="Финансовый 8 20" xfId="1231"/>
    <cellStyle name="Финансовый 8 21" xfId="1232"/>
    <cellStyle name="Финансовый 8 22" xfId="1233"/>
    <cellStyle name="Финансовый 8 23" xfId="1234"/>
    <cellStyle name="Финансовый 8 24" xfId="1235"/>
    <cellStyle name="Финансовый 8 25" xfId="1236"/>
    <cellStyle name="Финансовый 8 26" xfId="1237"/>
    <cellStyle name="Финансовый 8 27" xfId="1238"/>
    <cellStyle name="Финансовый 8 28" xfId="1239"/>
    <cellStyle name="Финансовый 8 29" xfId="1240"/>
    <cellStyle name="Финансовый 8 3" xfId="1241"/>
    <cellStyle name="Финансовый 8 30" xfId="1242"/>
    <cellStyle name="Финансовый 8 31" xfId="1243"/>
    <cellStyle name="Финансовый 8 32" xfId="1244"/>
    <cellStyle name="Финансовый 8 33" xfId="1245"/>
    <cellStyle name="Финансовый 8 4" xfId="1246"/>
    <cellStyle name="Финансовый 8 5" xfId="1247"/>
    <cellStyle name="Финансовый 8 6" xfId="1248"/>
    <cellStyle name="Финансовый 8 7" xfId="1249"/>
    <cellStyle name="Финансовый 8 8" xfId="1250"/>
    <cellStyle name="Финансовый 8 9" xfId="1251"/>
    <cellStyle name="Финансовый 9" xfId="1252"/>
    <cellStyle name="Финансовый 9 10" xfId="1253"/>
    <cellStyle name="Финансовый 9 11" xfId="1254"/>
    <cellStyle name="Финансовый 9 12" xfId="1255"/>
    <cellStyle name="Финансовый 9 13" xfId="1256"/>
    <cellStyle name="Финансовый 9 14" xfId="1257"/>
    <cellStyle name="Финансовый 9 15" xfId="1258"/>
    <cellStyle name="Финансовый 9 16" xfId="1259"/>
    <cellStyle name="Финансовый 9 17" xfId="1260"/>
    <cellStyle name="Финансовый 9 18" xfId="1261"/>
    <cellStyle name="Финансовый 9 19" xfId="1262"/>
    <cellStyle name="Финансовый 9 2" xfId="1263"/>
    <cellStyle name="Финансовый 9 20" xfId="1264"/>
    <cellStyle name="Финансовый 9 21" xfId="1265"/>
    <cellStyle name="Финансовый 9 22" xfId="1266"/>
    <cellStyle name="Финансовый 9 23" xfId="1267"/>
    <cellStyle name="Финансовый 9 24" xfId="1268"/>
    <cellStyle name="Финансовый 9 25" xfId="1269"/>
    <cellStyle name="Финансовый 9 26" xfId="1270"/>
    <cellStyle name="Финансовый 9 27" xfId="1271"/>
    <cellStyle name="Финансовый 9 28" xfId="1272"/>
    <cellStyle name="Финансовый 9 29" xfId="1273"/>
    <cellStyle name="Финансовый 9 3" xfId="1274"/>
    <cellStyle name="Финансовый 9 30" xfId="1275"/>
    <cellStyle name="Финансовый 9 31" xfId="1276"/>
    <cellStyle name="Финансовый 9 32" xfId="1277"/>
    <cellStyle name="Финансовый 9 33" xfId="1278"/>
    <cellStyle name="Финансовый 9 4" xfId="1279"/>
    <cellStyle name="Финансовый 9 5" xfId="1280"/>
    <cellStyle name="Финансовый 9 6" xfId="1281"/>
    <cellStyle name="Финансовый 9 7" xfId="1282"/>
    <cellStyle name="Финансовый 9 8" xfId="1283"/>
    <cellStyle name="Финансовый 9 9" xfId="1284"/>
    <cellStyle name="Хороший" xfId="1285"/>
    <cellStyle name="Хороший 2" xfId="1286"/>
    <cellStyle name="Хороший 3" xfId="1287"/>
    <cellStyle name="Числовой" xfId="1288"/>
    <cellStyle name="Числовой 2" xfId="12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\bank\&#1044;&#1041;&#1059;\&#1043;&#1077;&#1085;&#1073;&#1091;&#1093;\&#1053;&#1080;&#1085;&#1072;\&#1060;&#1080;&#1085;&#1072;&#1085;&#1089;&#1086;&#1074;&#1072;&#1103;%20&#1086;&#1090;&#1095;&#1077;&#1090;&#1085;&#1086;&#1089;&#1090;&#1100;\2013%20&#1075;&#1086;&#1076;\01.10.2013\&#1050;&#1086;&#1085;&#1089;&#1086;&#1083;&#1080;&#1076;&#1072;&#1094;&#1080;&#1103;%20(&#1087;&#1088;&#1077;&#1092;&#1099;%20&#1074;%20&#1089;&#1091;&#1073;.&#1076;&#1086;&#1083;&#1075;&#1077;)\&#1055;&#1086;&#1089;&#1083;&#1077;&#1076;&#1085;&#1080;&#1081;%20&#1074;&#1072;&#1088;&#1080;&#1072;&#1085;&#1090;\&#1055;&#1088;&#1077;&#1092;&#1099;%20&#1074;%20&#1082;&#1072;&#1087;&#1080;&#1090;&#1072;&#1083;&#1077;\&#1050;&#1086;&#1085;&#1089;.%20&#1092;&#1086;&#1088;&#1084;&#1072;%201&#1089;&#1077;&#1085;&#1090;&#1103;&#1073;&#1088;&#1100;%202013%20&#1087;&#1088;&#1077;&#1074;&#1099;%20&#1074;%20&#1082;&#1072;&#1087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\bank\&#1044;&#1041;&#1059;\&#1043;&#1077;&#1085;&#1073;&#1091;&#1093;\&#1053;&#1080;&#1085;&#1072;\&#1060;&#1080;&#1085;&#1072;&#1085;&#1089;&#1086;&#1074;&#1072;&#1103;%20&#1086;&#1090;&#1095;&#1077;&#1090;&#1085;&#1086;&#1089;&#1090;&#1100;\2013%20&#1075;&#1086;&#1076;\01.10.2013\&#1050;&#1086;&#1085;&#1089;&#1086;&#1083;&#1080;&#1076;&#1072;&#1094;&#1080;&#1103;%20(&#1087;&#1088;&#1077;&#1092;&#1099;%20&#1074;%20&#1089;&#1091;&#1073;.&#1076;&#1086;&#1083;&#1075;&#1077;)\&#1055;&#1086;&#1089;&#1083;&#1077;&#1076;&#1085;&#1080;&#1081;%20&#1074;&#1072;&#1088;&#1080;&#1072;&#1085;&#1090;\&#1055;&#1088;&#1077;&#1092;&#1099;%20&#1074;%20&#1082;&#1072;&#1087;&#1080;&#1090;&#1072;&#1083;&#1077;\&#1050;&#1086;&#1085;&#1089;.%20&#1092;&#1086;&#1088;&#1084;&#1072;%202%20&#1089;&#1077;&#1085;&#1090;&#1103;&#1073;&#1088;&#1100;%202013%20&#1087;&#1088;&#1077;&#1092;&#1099;%20&#1074;%20&#1082;&#1072;&#1087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\bank\&#1044;&#1041;&#1059;\&#1043;&#1077;&#1085;&#1073;&#1091;&#1093;\&#1053;&#1080;&#1085;&#1072;\&#1060;&#1080;&#1085;&#1072;&#1085;&#1089;&#1086;&#1074;&#1072;&#1103;%20&#1086;&#1090;&#1095;&#1077;&#1090;&#1085;&#1086;&#1089;&#1090;&#1100;\2013%20&#1075;&#1086;&#1076;\01.10.2013\&#1050;&#1086;&#1085;&#1089;&#1086;&#1083;&#1080;&#1076;&#1072;&#1094;&#1080;&#1103;%20(&#1087;&#1088;&#1077;&#1092;&#1099;%20&#1074;%20&#1089;&#1091;&#1073;.&#1076;&#1086;&#1083;&#1075;&#1077;)\&#1055;&#1086;&#1089;&#1083;&#1077;&#1076;&#1085;&#1080;&#1081;%20&#1074;&#1072;&#1088;&#1080;&#1072;&#1085;&#1090;\&#1055;&#1088;&#1077;&#1092;&#1099;%20&#1074;%20&#1082;&#1072;&#1087;&#1080;&#1090;&#1072;&#1083;&#1077;\&#1060;&#1086;&#1088;&#1084;&#1072;%203%20&#1085;&#1072;%2001.10.2013_&#1076;&#1086;%20&#1053;&#1080;&#1085;&#1099;%20&#1089;%20&#1091;&#1095;&#1077;&#1090;&#1086;&#1084;%20&#1076;&#1074;&#1080;&#1078;.&#1062;&#10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о фин. положении"/>
      <sheetName val="Отчет о фин. положении (2)"/>
      <sheetName val="баланс в разр.ДО (СД)"/>
      <sheetName val="Форма (1)"/>
      <sheetName val="баланс ЦБ"/>
      <sheetName val="Баланс ЦГ"/>
      <sheetName val="Баланс ЦК  "/>
      <sheetName val="Баланс ОУСА"/>
      <sheetName val="баланс BV "/>
      <sheetName val="BV тыс. тг"/>
      <sheetName val="Инвестиции 1471 АО Цеснабанк"/>
      <sheetName val="Гарант (3100)"/>
      <sheetName val="Акции и облигации 2012 год"/>
      <sheetName val="расшифровка по ЦБ (2)"/>
      <sheetName val="рас-ка по ЦБ "/>
      <sheetName val="расшифровка инвестиций ЦК"/>
      <sheetName val="BV"/>
      <sheetName val="капитал"/>
      <sheetName val="Элиминирование по Цесна Капитал"/>
      <sheetName val="Лист3"/>
      <sheetName val="Лист4"/>
      <sheetName val="ф.1"/>
      <sheetName val="Остатки на текущих счетах"/>
    </sheetNames>
    <sheetDataSet>
      <sheetData sheetId="3">
        <row r="47">
          <cell r="V4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ЮЛЬ 2012 (по старой доле)"/>
      <sheetName val="ИЮЛЬ 2012 (по новой доле за 7 м"/>
      <sheetName val="ф.2"/>
      <sheetName val="Ф,2 в разрезе ДО (СД)"/>
      <sheetName val="Элиминации"/>
      <sheetName val="ФОРМА 2"/>
      <sheetName val="Цеснабанк ф2 ЗО"/>
      <sheetName val="BV  ф2"/>
      <sheetName val="ЦГ ф2"/>
      <sheetName val="ЦК ф2 "/>
      <sheetName val="ОУСА"/>
      <sheetName val="расходы на персонал 01.10.2013"/>
      <sheetName val="Капитал взаимн."/>
      <sheetName val="Гарант Акт сверки по тек. счету"/>
      <sheetName val="ОУСА Акт сверки"/>
      <sheetName val="Лист1"/>
      <sheetName val="Сквозное обсл. и комиссион."/>
      <sheetName val="ЦГ с учетом аудита 4меснов-"/>
      <sheetName val="Лист2"/>
    </sheetNames>
    <sheetDataSet>
      <sheetData sheetId="2">
        <row r="63">
          <cell r="R6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реализация 30.09.2013"/>
      <sheetName val="1856 30.09.2013"/>
      <sheetName val="реализация 30.09.2012"/>
      <sheetName val="1856 30.09.2012"/>
      <sheetName val="КПН"/>
      <sheetName val="МРТ 30.09.2013 "/>
      <sheetName val="МРТ 30.09.2012"/>
      <sheetName val="таблица 30.09.2013"/>
      <sheetName val="таблица 30.09.2012"/>
      <sheetName val="отчет о движении д.ср(1пол09) "/>
      <sheetName val="BV"/>
      <sheetName val="ОУСА"/>
      <sheetName val="Капитал"/>
      <sheetName val="Гарант"/>
      <sheetName val="ОС"/>
      <sheetName val="Элиминирование"/>
      <sheetName val="отчет о движении д.с(1пол09)кон"/>
    </sheetNames>
    <sheetDataSet>
      <sheetData sheetId="16">
        <row r="65">
          <cell r="N65">
            <v>35437119.355000004</v>
          </cell>
        </row>
        <row r="67">
          <cell r="N67">
            <v>34863428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73"/>
  <sheetViews>
    <sheetView tabSelected="1" zoomScalePageLayoutView="0" workbookViewId="0" topLeftCell="A1">
      <selection activeCell="I46" sqref="I46"/>
    </sheetView>
  </sheetViews>
  <sheetFormatPr defaultColWidth="9.140625" defaultRowHeight="15"/>
  <cols>
    <col min="1" max="1" width="91.140625" style="4" customWidth="1"/>
    <col min="2" max="2" width="23.00390625" style="2" customWidth="1"/>
    <col min="3" max="3" width="22.140625" style="2" customWidth="1"/>
    <col min="4" max="4" width="12.140625" style="4" bestFit="1" customWidth="1"/>
    <col min="5" max="5" width="11.7109375" style="4" bestFit="1" customWidth="1"/>
    <col min="6" max="252" width="9.140625" style="4" customWidth="1"/>
    <col min="253" max="253" width="91.140625" style="4" customWidth="1"/>
    <col min="254" max="254" width="23.00390625" style="4" customWidth="1"/>
    <col min="255" max="255" width="22.140625" style="4" customWidth="1"/>
    <col min="256" max="16384" width="0" style="4" hidden="1" customWidth="1"/>
  </cols>
  <sheetData>
    <row r="1" spans="1:3" ht="18.75">
      <c r="A1" s="1" t="s">
        <v>0</v>
      </c>
      <c r="C1" s="3" t="s">
        <v>1</v>
      </c>
    </row>
    <row r="2" ht="18.75">
      <c r="A2" s="5" t="s">
        <v>2</v>
      </c>
    </row>
    <row r="3" ht="18.75">
      <c r="A3" s="5" t="s">
        <v>3</v>
      </c>
    </row>
    <row r="4" ht="18.75">
      <c r="A4" s="5" t="s">
        <v>4</v>
      </c>
    </row>
    <row r="5" ht="18.75">
      <c r="A5" s="1" t="s">
        <v>5</v>
      </c>
    </row>
    <row r="7" spans="1:3" ht="18.75">
      <c r="A7" s="310" t="s">
        <v>6</v>
      </c>
      <c r="B7" s="310"/>
      <c r="C7" s="310"/>
    </row>
    <row r="8" spans="1:3" ht="18.75">
      <c r="A8" s="310" t="s">
        <v>7</v>
      </c>
      <c r="B8" s="310"/>
      <c r="C8" s="310"/>
    </row>
    <row r="9" spans="1:3" ht="18.75">
      <c r="A9" s="311" t="s">
        <v>8</v>
      </c>
      <c r="B9" s="311"/>
      <c r="C9" s="311"/>
    </row>
    <row r="10" spans="1:3" ht="18.75">
      <c r="A10" s="311" t="s">
        <v>9</v>
      </c>
      <c r="B10" s="311"/>
      <c r="C10" s="311"/>
    </row>
    <row r="11" spans="1:3" ht="9.75" customHeight="1">
      <c r="A11" s="6"/>
      <c r="B11" s="6"/>
      <c r="C11" s="7"/>
    </row>
    <row r="12" ht="19.5" thickBot="1">
      <c r="C12" s="8" t="s">
        <v>10</v>
      </c>
    </row>
    <row r="13" spans="1:3" ht="19.5" thickBot="1">
      <c r="A13" s="9"/>
      <c r="B13" s="10" t="s">
        <v>11</v>
      </c>
      <c r="C13" s="11" t="s">
        <v>12</v>
      </c>
    </row>
    <row r="14" spans="1:3" ht="18.75">
      <c r="A14" s="12" t="s">
        <v>13</v>
      </c>
      <c r="B14" s="13"/>
      <c r="C14" s="14"/>
    </row>
    <row r="15" spans="1:3" ht="18.75">
      <c r="A15" s="15" t="s">
        <v>14</v>
      </c>
      <c r="B15" s="16">
        <v>34863428</v>
      </c>
      <c r="C15" s="17">
        <v>35437119</v>
      </c>
    </row>
    <row r="16" spans="1:3" ht="18.75">
      <c r="A16" s="15" t="s">
        <v>15</v>
      </c>
      <c r="B16" s="16">
        <v>15942808</v>
      </c>
      <c r="C16" s="17">
        <v>15578350</v>
      </c>
    </row>
    <row r="17" spans="1:3" ht="37.5">
      <c r="A17" s="15" t="s">
        <v>16</v>
      </c>
      <c r="B17" s="16"/>
      <c r="C17" s="17"/>
    </row>
    <row r="18" spans="1:248" ht="18.75">
      <c r="A18" s="18" t="s">
        <v>17</v>
      </c>
      <c r="B18" s="19">
        <v>21206924</v>
      </c>
      <c r="C18" s="17">
        <v>31092844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</row>
    <row r="19" spans="1:248" ht="18.75">
      <c r="A19" s="18" t="s">
        <v>18</v>
      </c>
      <c r="B19" s="19"/>
      <c r="C19" s="17">
        <v>0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</row>
    <row r="20" spans="1:248" ht="18.75">
      <c r="A20" s="21" t="s">
        <v>19</v>
      </c>
      <c r="B20" s="19"/>
      <c r="C20" s="17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</row>
    <row r="21" spans="1:248" ht="18.75">
      <c r="A21" s="18" t="s">
        <v>17</v>
      </c>
      <c r="B21" s="19">
        <v>4830649</v>
      </c>
      <c r="C21" s="17">
        <v>5600340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</row>
    <row r="22" spans="1:248" ht="18.75">
      <c r="A22" s="18" t="s">
        <v>18</v>
      </c>
      <c r="B22" s="23"/>
      <c r="C22" s="17">
        <v>0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</row>
    <row r="23" spans="1:248" ht="18.75">
      <c r="A23" s="21" t="s">
        <v>20</v>
      </c>
      <c r="B23" s="19">
        <v>641885498</v>
      </c>
      <c r="C23" s="17">
        <v>480438042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</row>
    <row r="24" spans="1:248" ht="18.75">
      <c r="A24" s="21" t="s">
        <v>21</v>
      </c>
      <c r="B24" s="24"/>
      <c r="C24" s="17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</row>
    <row r="25" spans="1:248" ht="18.75">
      <c r="A25" s="18" t="s">
        <v>17</v>
      </c>
      <c r="B25" s="19">
        <v>30980670</v>
      </c>
      <c r="C25" s="17">
        <v>18073395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</row>
    <row r="26" spans="1:248" ht="18.75">
      <c r="A26" s="18" t="s">
        <v>18</v>
      </c>
      <c r="B26" s="23"/>
      <c r="C26" s="17">
        <v>0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</row>
    <row r="27" spans="1:3" ht="18.75">
      <c r="A27" s="15" t="s">
        <v>22</v>
      </c>
      <c r="B27" s="16">
        <v>19459632</v>
      </c>
      <c r="C27" s="17">
        <v>10823149</v>
      </c>
    </row>
    <row r="28" spans="1:3" ht="18.75">
      <c r="A28" s="15" t="s">
        <v>23</v>
      </c>
      <c r="B28" s="16">
        <v>1267483</v>
      </c>
      <c r="C28" s="17">
        <v>1267483</v>
      </c>
    </row>
    <row r="29" spans="1:3" ht="18.75" hidden="1">
      <c r="A29" s="15" t="s">
        <v>24</v>
      </c>
      <c r="B29" s="16">
        <v>0</v>
      </c>
      <c r="C29" s="17">
        <v>0</v>
      </c>
    </row>
    <row r="30" spans="1:3" ht="18.75">
      <c r="A30" s="15" t="s">
        <v>25</v>
      </c>
      <c r="B30" s="16">
        <v>300</v>
      </c>
      <c r="C30" s="17">
        <v>154710</v>
      </c>
    </row>
    <row r="31" spans="1:3" ht="18.75" hidden="1">
      <c r="A31" s="15" t="s">
        <v>26</v>
      </c>
      <c r="B31" s="16"/>
      <c r="C31" s="17">
        <v>0</v>
      </c>
    </row>
    <row r="32" spans="1:3" ht="19.5" thickBot="1">
      <c r="A32" s="25" t="s">
        <v>27</v>
      </c>
      <c r="B32" s="26">
        <v>26969343</v>
      </c>
      <c r="C32" s="17">
        <v>22966988</v>
      </c>
    </row>
    <row r="33" spans="1:3" ht="19.5" thickBot="1">
      <c r="A33" s="27" t="s">
        <v>28</v>
      </c>
      <c r="B33" s="28">
        <f>SUM(B15:B32)</f>
        <v>797406735</v>
      </c>
      <c r="C33" s="28">
        <f>SUM(C15:C32)</f>
        <v>621432420</v>
      </c>
    </row>
    <row r="34" spans="1:3" ht="19.5" thickBot="1">
      <c r="A34" s="29" t="s">
        <v>29</v>
      </c>
      <c r="B34" s="30"/>
      <c r="C34" s="30"/>
    </row>
    <row r="35" spans="1:3" ht="37.5" hidden="1">
      <c r="A35" s="31" t="s">
        <v>30</v>
      </c>
      <c r="B35" s="32"/>
      <c r="C35" s="17">
        <v>0</v>
      </c>
    </row>
    <row r="36" spans="1:3" ht="18.75">
      <c r="A36" s="15" t="s">
        <v>31</v>
      </c>
      <c r="B36" s="17">
        <v>22836531</v>
      </c>
      <c r="C36" s="17">
        <v>7786891</v>
      </c>
    </row>
    <row r="37" spans="1:3" ht="18.75">
      <c r="A37" s="15" t="s">
        <v>32</v>
      </c>
      <c r="B37" s="17">
        <v>635231157</v>
      </c>
      <c r="C37" s="17">
        <v>518429918</v>
      </c>
    </row>
    <row r="38" spans="1:3" ht="18.75">
      <c r="A38" s="15" t="s">
        <v>33</v>
      </c>
      <c r="B38" s="17">
        <v>18792558</v>
      </c>
      <c r="C38" s="17">
        <v>8970263</v>
      </c>
    </row>
    <row r="39" spans="1:3" ht="18.75">
      <c r="A39" s="15" t="s">
        <v>34</v>
      </c>
      <c r="B39" s="17">
        <v>41452693</v>
      </c>
      <c r="C39" s="17">
        <v>27393293</v>
      </c>
    </row>
    <row r="40" spans="1:3" ht="18.75" hidden="1">
      <c r="A40" s="33" t="s">
        <v>35</v>
      </c>
      <c r="B40" s="17"/>
      <c r="C40" s="34">
        <v>0</v>
      </c>
    </row>
    <row r="41" spans="1:3" ht="18.75">
      <c r="A41" s="33" t="s">
        <v>36</v>
      </c>
      <c r="B41" s="17">
        <v>318029</v>
      </c>
      <c r="C41" s="34">
        <v>0</v>
      </c>
    </row>
    <row r="42" spans="1:3" ht="18.75">
      <c r="A42" s="35" t="s">
        <v>37</v>
      </c>
      <c r="B42" s="17">
        <v>314256</v>
      </c>
      <c r="C42" s="34">
        <v>253099</v>
      </c>
    </row>
    <row r="43" spans="1:3" ht="19.5" thickBot="1">
      <c r="A43" s="36" t="s">
        <v>38</v>
      </c>
      <c r="B43" s="17">
        <v>10250365</v>
      </c>
      <c r="C43" s="17">
        <v>7695943</v>
      </c>
    </row>
    <row r="44" spans="1:3" ht="19.5" thickBot="1">
      <c r="A44" s="37" t="s">
        <v>39</v>
      </c>
      <c r="B44" s="28">
        <f>SUM(B35:B43)</f>
        <v>729195589</v>
      </c>
      <c r="C44" s="28">
        <f>SUM(C35:C43)</f>
        <v>570529407</v>
      </c>
    </row>
    <row r="45" spans="1:3" ht="18.75">
      <c r="A45" s="12" t="s">
        <v>40</v>
      </c>
      <c r="B45" s="38"/>
      <c r="C45" s="38"/>
    </row>
    <row r="46" spans="1:3" ht="18.75">
      <c r="A46" s="15" t="s">
        <v>41</v>
      </c>
      <c r="B46" s="17">
        <v>41176506</v>
      </c>
      <c r="C46" s="17">
        <v>34877462</v>
      </c>
    </row>
    <row r="47" spans="1:3" ht="18.75">
      <c r="A47" s="15" t="s">
        <v>42</v>
      </c>
      <c r="B47" s="17">
        <v>46346</v>
      </c>
      <c r="C47" s="17">
        <v>27675</v>
      </c>
    </row>
    <row r="48" spans="1:3" ht="18.75">
      <c r="A48" s="15" t="s">
        <v>43</v>
      </c>
      <c r="B48" s="17">
        <v>11537</v>
      </c>
      <c r="C48" s="17">
        <v>12191</v>
      </c>
    </row>
    <row r="49" spans="1:3" ht="37.5">
      <c r="A49" s="15" t="s">
        <v>44</v>
      </c>
      <c r="B49" s="39">
        <v>-14782</v>
      </c>
      <c r="C49" s="39">
        <v>-27983</v>
      </c>
    </row>
    <row r="50" spans="1:3" ht="18.75" hidden="1">
      <c r="A50" s="15" t="s">
        <v>45</v>
      </c>
      <c r="B50" s="17">
        <v>0</v>
      </c>
      <c r="C50" s="17">
        <v>0</v>
      </c>
    </row>
    <row r="51" spans="1:3" ht="18.75">
      <c r="A51" s="15" t="s">
        <v>46</v>
      </c>
      <c r="B51" s="17">
        <v>11982676</v>
      </c>
      <c r="C51" s="17">
        <v>6989704</v>
      </c>
    </row>
    <row r="52" spans="1:3" ht="18.75">
      <c r="A52" s="15" t="s">
        <v>47</v>
      </c>
      <c r="B52" s="40">
        <v>102395</v>
      </c>
      <c r="C52" s="34">
        <v>0</v>
      </c>
    </row>
    <row r="53" spans="1:5" ht="19.5" thickBot="1">
      <c r="A53" s="15" t="s">
        <v>48</v>
      </c>
      <c r="B53" s="40">
        <v>14906468</v>
      </c>
      <c r="C53" s="17">
        <v>8772453</v>
      </c>
      <c r="E53" s="308"/>
    </row>
    <row r="54" spans="1:3" ht="19.5" thickBot="1">
      <c r="A54" s="37" t="s">
        <v>49</v>
      </c>
      <c r="B54" s="28">
        <f>SUM(B46:B53)</f>
        <v>68211146</v>
      </c>
      <c r="C54" s="28">
        <f>SUM(C46:C53)</f>
        <v>50651502</v>
      </c>
    </row>
    <row r="55" spans="1:3" ht="19.5" thickBot="1">
      <c r="A55" s="41" t="s">
        <v>50</v>
      </c>
      <c r="B55" s="42">
        <f>'[1]Форма (1)'!V47</f>
        <v>0</v>
      </c>
      <c r="C55" s="17">
        <v>251511</v>
      </c>
    </row>
    <row r="56" spans="1:3" ht="19.5" thickBot="1">
      <c r="A56" s="37" t="s">
        <v>51</v>
      </c>
      <c r="B56" s="43">
        <f>B54+B55</f>
        <v>68211146</v>
      </c>
      <c r="C56" s="43">
        <f>C54+C55</f>
        <v>50903013</v>
      </c>
    </row>
    <row r="57" spans="1:3" ht="19.5" thickBot="1">
      <c r="A57" s="37" t="s">
        <v>52</v>
      </c>
      <c r="B57" s="28">
        <f>B56+B44</f>
        <v>797406735</v>
      </c>
      <c r="C57" s="28">
        <f>C56+C44</f>
        <v>621432420</v>
      </c>
    </row>
    <row r="58" spans="1:3" ht="18.75">
      <c r="A58" s="304"/>
      <c r="B58" s="305"/>
      <c r="C58" s="305"/>
    </row>
    <row r="59" spans="1:3" ht="18.75">
      <c r="A59" s="307" t="s">
        <v>192</v>
      </c>
      <c r="B59" s="305"/>
      <c r="C59" s="305"/>
    </row>
    <row r="60" spans="1:3" ht="18.75">
      <c r="A60" s="307" t="s">
        <v>193</v>
      </c>
      <c r="B60" s="305"/>
      <c r="C60" s="305"/>
    </row>
    <row r="61" spans="2:3" ht="18.75">
      <c r="B61" s="44">
        <f>B57-B33</f>
        <v>0</v>
      </c>
      <c r="C61" s="44">
        <f>C57-C33</f>
        <v>0</v>
      </c>
    </row>
    <row r="62" ht="18.75">
      <c r="A62" s="45" t="s">
        <v>53</v>
      </c>
    </row>
    <row r="64" spans="1:2" ht="19.5">
      <c r="A64" s="46" t="s">
        <v>54</v>
      </c>
      <c r="B64" s="47" t="s">
        <v>55</v>
      </c>
    </row>
    <row r="65" spans="1:248" ht="18.75">
      <c r="A65"/>
      <c r="B65" s="4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</row>
    <row r="66" spans="1:248" ht="19.5">
      <c r="A66" s="46"/>
      <c r="B66" s="49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</row>
    <row r="67" spans="1:248" ht="19.5">
      <c r="A67" s="46" t="s">
        <v>56</v>
      </c>
      <c r="B67" s="49" t="s">
        <v>57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</row>
    <row r="68" spans="1:248" ht="20.25">
      <c r="A68" s="50"/>
      <c r="B68" s="5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</row>
    <row r="69" spans="1:248" ht="18.75">
      <c r="A69" s="52" t="s">
        <v>58</v>
      </c>
      <c r="B69" s="4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</row>
    <row r="70" spans="1:248" ht="19.5">
      <c r="A70" s="53" t="s">
        <v>59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</row>
    <row r="71" spans="1:248" ht="18.75">
      <c r="A71" s="54" t="s">
        <v>60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</row>
    <row r="72" spans="1:248" ht="18.75">
      <c r="A72" s="5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</row>
    <row r="73" spans="1:248" ht="18.75" hidden="1">
      <c r="A73" s="45" t="s">
        <v>61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</row>
  </sheetData>
  <sheetProtection/>
  <mergeCells count="4">
    <mergeCell ref="A7:C7"/>
    <mergeCell ref="A8:C8"/>
    <mergeCell ref="A9:C9"/>
    <mergeCell ref="A10:C10"/>
  </mergeCells>
  <printOptions/>
  <pageMargins left="0.7" right="0.7" top="0.75" bottom="0.75" header="0.3" footer="0.3"/>
  <pageSetup horizontalDpi="600" verticalDpi="600" orientation="portrait" paperSize="9" scale="59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88"/>
  <sheetViews>
    <sheetView zoomScalePageLayoutView="0" workbookViewId="0" topLeftCell="A4">
      <selection activeCell="B18" sqref="B18"/>
    </sheetView>
  </sheetViews>
  <sheetFormatPr defaultColWidth="9.140625" defaultRowHeight="15"/>
  <cols>
    <col min="1" max="1" width="91.140625" style="71" customWidth="1"/>
    <col min="2" max="2" width="27.8515625" style="190" bestFit="1" customWidth="1"/>
    <col min="3" max="3" width="28.140625" style="191" customWidth="1"/>
    <col min="4" max="4" width="27.8515625" style="192" hidden="1" customWidth="1"/>
    <col min="5" max="5" width="19.7109375" style="71" hidden="1" customWidth="1"/>
    <col min="6" max="6" width="21.28125" style="72" customWidth="1"/>
    <col min="7" max="7" width="21.28125" style="72" bestFit="1" customWidth="1"/>
    <col min="8" max="8" width="18.28125" style="71" customWidth="1"/>
    <col min="9" max="9" width="17.28125" style="71" customWidth="1"/>
    <col min="10" max="10" width="13.421875" style="71" bestFit="1" customWidth="1"/>
    <col min="11" max="16384" width="9.140625" style="71" customWidth="1"/>
  </cols>
  <sheetData>
    <row r="1" spans="1:7" s="59" customFormat="1" ht="18.75">
      <c r="A1" s="56" t="s">
        <v>0</v>
      </c>
      <c r="B1" s="57"/>
      <c r="C1" s="57"/>
      <c r="D1" s="58"/>
      <c r="F1" s="60"/>
      <c r="G1" s="60"/>
    </row>
    <row r="2" spans="1:7" s="59" customFormat="1" ht="18.75">
      <c r="A2" s="59" t="s">
        <v>2</v>
      </c>
      <c r="B2" s="61"/>
      <c r="C2" s="57"/>
      <c r="D2" s="62"/>
      <c r="F2" s="60"/>
      <c r="G2" s="60"/>
    </row>
    <row r="3" spans="1:7" s="59" customFormat="1" ht="18.75">
      <c r="A3" s="59" t="s">
        <v>3</v>
      </c>
      <c r="B3" s="61"/>
      <c r="C3" s="57"/>
      <c r="D3" s="62"/>
      <c r="F3" s="60"/>
      <c r="G3" s="60"/>
    </row>
    <row r="4" spans="1:7" s="59" customFormat="1" ht="18.75">
      <c r="A4" s="59" t="s">
        <v>4</v>
      </c>
      <c r="B4" s="61"/>
      <c r="C4" s="57"/>
      <c r="D4" s="62"/>
      <c r="F4" s="60"/>
      <c r="G4" s="60"/>
    </row>
    <row r="5" spans="1:7" s="59" customFormat="1" ht="18.75">
      <c r="A5" s="56" t="s">
        <v>62</v>
      </c>
      <c r="B5" s="61"/>
      <c r="C5" s="57"/>
      <c r="D5" s="62"/>
      <c r="F5" s="60"/>
      <c r="G5" s="60"/>
    </row>
    <row r="6" spans="1:7" s="67" customFormat="1" ht="16.5">
      <c r="A6" s="63"/>
      <c r="B6" s="64"/>
      <c r="C6" s="65"/>
      <c r="D6" s="66"/>
      <c r="F6" s="68"/>
      <c r="G6" s="68"/>
    </row>
    <row r="7" spans="1:7" s="67" customFormat="1" ht="19.5">
      <c r="A7" s="313" t="s">
        <v>63</v>
      </c>
      <c r="B7" s="313"/>
      <c r="C7" s="313"/>
      <c r="D7" s="69"/>
      <c r="F7" s="68"/>
      <c r="G7" s="68"/>
    </row>
    <row r="8" spans="1:7" s="67" customFormat="1" ht="19.5">
      <c r="A8" s="313" t="s">
        <v>7</v>
      </c>
      <c r="B8" s="313"/>
      <c r="C8" s="313"/>
      <c r="D8" s="69"/>
      <c r="F8" s="68"/>
      <c r="G8" s="68"/>
    </row>
    <row r="9" spans="1:7" s="67" customFormat="1" ht="19.5">
      <c r="A9" s="314" t="s">
        <v>8</v>
      </c>
      <c r="B9" s="314"/>
      <c r="C9" s="314"/>
      <c r="D9" s="69"/>
      <c r="F9" s="68"/>
      <c r="G9" s="68"/>
    </row>
    <row r="10" spans="1:7" s="67" customFormat="1" ht="19.5">
      <c r="A10" s="314" t="s">
        <v>64</v>
      </c>
      <c r="B10" s="314"/>
      <c r="C10" s="314"/>
      <c r="D10" s="69"/>
      <c r="F10" s="68"/>
      <c r="G10" s="68"/>
    </row>
    <row r="11" spans="1:7" s="67" customFormat="1" ht="19.5">
      <c r="A11" s="314"/>
      <c r="B11" s="314"/>
      <c r="C11" s="314"/>
      <c r="D11" s="69"/>
      <c r="F11" s="68"/>
      <c r="G11" s="68"/>
    </row>
    <row r="12" spans="1:4" ht="19.5" customHeight="1">
      <c r="A12" s="312"/>
      <c r="B12" s="312"/>
      <c r="C12" s="312"/>
      <c r="D12" s="70"/>
    </row>
    <row r="13" spans="1:4" ht="17.25" thickBot="1">
      <c r="A13" s="73"/>
      <c r="B13" s="74"/>
      <c r="C13" s="75" t="s">
        <v>10</v>
      </c>
      <c r="D13" s="76"/>
    </row>
    <row r="14" spans="1:10" s="20" customFormat="1" ht="24.75" customHeight="1" thickBot="1">
      <c r="A14" s="77"/>
      <c r="B14" s="78" t="s">
        <v>65</v>
      </c>
      <c r="C14" s="79" t="s">
        <v>66</v>
      </c>
      <c r="D14" s="80" t="s">
        <v>67</v>
      </c>
      <c r="F14" s="81"/>
      <c r="G14" s="81"/>
      <c r="J14" s="82"/>
    </row>
    <row r="15" spans="1:7" s="20" customFormat="1" ht="18.75">
      <c r="A15" s="83"/>
      <c r="B15" s="84"/>
      <c r="C15" s="85"/>
      <c r="D15" s="86"/>
      <c r="F15" s="81"/>
      <c r="G15" s="81"/>
    </row>
    <row r="16" spans="1:7" s="20" customFormat="1" ht="18.75">
      <c r="A16" s="87" t="s">
        <v>68</v>
      </c>
      <c r="B16" s="88">
        <v>57363233</v>
      </c>
      <c r="C16" s="89">
        <v>40140443</v>
      </c>
      <c r="D16" s="90">
        <v>56886533</v>
      </c>
      <c r="E16" s="91"/>
      <c r="F16" s="81"/>
      <c r="G16" s="81"/>
    </row>
    <row r="17" spans="1:8" s="20" customFormat="1" ht="18.75">
      <c r="A17" s="92"/>
      <c r="B17" s="93"/>
      <c r="C17" s="94"/>
      <c r="D17" s="95"/>
      <c r="E17" s="91"/>
      <c r="F17" s="81"/>
      <c r="G17" s="96"/>
      <c r="H17" s="24"/>
    </row>
    <row r="18" spans="1:9" s="20" customFormat="1" ht="18.75">
      <c r="A18" s="92" t="s">
        <v>69</v>
      </c>
      <c r="B18" s="88">
        <v>-29308849</v>
      </c>
      <c r="C18" s="94">
        <v>-19641201</v>
      </c>
      <c r="D18" s="90">
        <v>-27660742</v>
      </c>
      <c r="F18" s="81"/>
      <c r="G18" s="97"/>
      <c r="H18" s="97"/>
      <c r="I18" s="98"/>
    </row>
    <row r="19" spans="1:7" s="20" customFormat="1" ht="19.5" thickBot="1">
      <c r="A19" s="99"/>
      <c r="B19" s="100"/>
      <c r="C19" s="89"/>
      <c r="D19" s="101"/>
      <c r="F19" s="81"/>
      <c r="G19" s="81"/>
    </row>
    <row r="20" spans="1:7" s="20" customFormat="1" ht="19.5" hidden="1" thickBot="1">
      <c r="A20" s="102" t="s">
        <v>70</v>
      </c>
      <c r="B20" s="100">
        <f>-187500+1583</f>
        <v>-185917</v>
      </c>
      <c r="C20" s="89">
        <v>-185113</v>
      </c>
      <c r="D20" s="101">
        <v>-246767</v>
      </c>
      <c r="F20" s="81"/>
      <c r="G20" s="81"/>
    </row>
    <row r="21" spans="1:8" s="20" customFormat="1" ht="19.5" hidden="1" thickBot="1">
      <c r="A21" s="103"/>
      <c r="B21" s="100"/>
      <c r="C21" s="104"/>
      <c r="D21" s="101"/>
      <c r="F21" s="81"/>
      <c r="G21" s="81"/>
      <c r="H21" s="105">
        <f>G18-H18</f>
        <v>0</v>
      </c>
    </row>
    <row r="22" spans="1:7" s="20" customFormat="1" ht="19.5" thickBot="1">
      <c r="A22" s="106" t="s">
        <v>71</v>
      </c>
      <c r="B22" s="107">
        <f>B16+B18</f>
        <v>28054384</v>
      </c>
      <c r="C22" s="108">
        <f>C16+C18</f>
        <v>20499242</v>
      </c>
      <c r="D22" s="109">
        <f>D16+D18</f>
        <v>29225791</v>
      </c>
      <c r="F22" s="81"/>
      <c r="G22" s="110"/>
    </row>
    <row r="23" spans="1:7" s="20" customFormat="1" ht="18.75">
      <c r="A23" s="111"/>
      <c r="B23" s="112"/>
      <c r="C23" s="113"/>
      <c r="D23" s="114"/>
      <c r="F23" s="81"/>
      <c r="G23" s="81"/>
    </row>
    <row r="24" spans="1:7" s="20" customFormat="1" ht="18.75">
      <c r="A24" s="92" t="s">
        <v>72</v>
      </c>
      <c r="B24" s="88">
        <v>6494767</v>
      </c>
      <c r="C24" s="115">
        <v>6940539</v>
      </c>
      <c r="D24" s="90">
        <v>8165830</v>
      </c>
      <c r="F24" s="81"/>
      <c r="G24" s="81"/>
    </row>
    <row r="25" spans="1:7" s="20" customFormat="1" ht="18.75">
      <c r="A25" s="92"/>
      <c r="B25" s="93"/>
      <c r="C25" s="94"/>
      <c r="D25" s="95"/>
      <c r="F25" s="81"/>
      <c r="G25" s="81"/>
    </row>
    <row r="26" spans="1:7" s="20" customFormat="1" ht="18.75">
      <c r="A26" s="92" t="s">
        <v>73</v>
      </c>
      <c r="B26" s="88">
        <v>-1608663</v>
      </c>
      <c r="C26" s="94">
        <v>-1418886</v>
      </c>
      <c r="D26" s="90">
        <v>-1742776</v>
      </c>
      <c r="F26" s="81"/>
      <c r="G26" s="81"/>
    </row>
    <row r="27" spans="1:7" s="20" customFormat="1" ht="19.5" thickBot="1">
      <c r="A27" s="103"/>
      <c r="B27" s="100"/>
      <c r="C27" s="104"/>
      <c r="D27" s="101"/>
      <c r="F27" s="81"/>
      <c r="G27" s="81"/>
    </row>
    <row r="28" spans="1:7" s="20" customFormat="1" ht="19.5" thickBot="1">
      <c r="A28" s="106" t="s">
        <v>74</v>
      </c>
      <c r="B28" s="107">
        <f>B24+B26</f>
        <v>4886104</v>
      </c>
      <c r="C28" s="108">
        <f>C24+C26</f>
        <v>5521653</v>
      </c>
      <c r="D28" s="109">
        <f>D24+D26</f>
        <v>6423054</v>
      </c>
      <c r="F28" s="81"/>
      <c r="G28" s="81"/>
    </row>
    <row r="29" spans="1:7" s="20" customFormat="1" ht="18.75">
      <c r="A29" s="87"/>
      <c r="B29" s="112"/>
      <c r="C29" s="113"/>
      <c r="D29" s="114"/>
      <c r="F29" s="81"/>
      <c r="G29" s="81"/>
    </row>
    <row r="30" spans="1:7" s="20" customFormat="1" ht="18.75">
      <c r="A30" s="87" t="s">
        <v>75</v>
      </c>
      <c r="B30" s="88">
        <v>3746433</v>
      </c>
      <c r="C30" s="116">
        <v>2639597</v>
      </c>
      <c r="D30" s="90">
        <v>2562859</v>
      </c>
      <c r="E30" s="58">
        <f>D30-B30</f>
        <v>-1183574</v>
      </c>
      <c r="F30" s="81"/>
      <c r="G30" s="81"/>
    </row>
    <row r="31" spans="1:7" s="20" customFormat="1" ht="18.75">
      <c r="A31" s="87"/>
      <c r="B31" s="112"/>
      <c r="C31" s="113"/>
      <c r="D31" s="114"/>
      <c r="F31" s="81"/>
      <c r="G31" s="81"/>
    </row>
    <row r="32" spans="1:7" s="20" customFormat="1" ht="37.5" customHeight="1">
      <c r="A32" s="87" t="s">
        <v>76</v>
      </c>
      <c r="B32" s="112">
        <v>-1182293</v>
      </c>
      <c r="C32" s="113">
        <v>0</v>
      </c>
      <c r="D32" s="117"/>
      <c r="F32" s="81"/>
      <c r="G32" s="81"/>
    </row>
    <row r="33" spans="1:7" s="20" customFormat="1" ht="18.75" customHeight="1">
      <c r="A33" s="87"/>
      <c r="B33" s="112"/>
      <c r="C33" s="113"/>
      <c r="D33" s="114"/>
      <c r="F33" s="81"/>
      <c r="G33" s="81"/>
    </row>
    <row r="34" spans="1:7" s="20" customFormat="1" ht="59.25" customHeight="1">
      <c r="A34" s="92" t="s">
        <v>77</v>
      </c>
      <c r="B34" s="88">
        <v>6221</v>
      </c>
      <c r="C34" s="94">
        <v>231940</v>
      </c>
      <c r="D34" s="90">
        <v>251240</v>
      </c>
      <c r="F34" s="81"/>
      <c r="G34" s="81"/>
    </row>
    <row r="35" spans="1:7" s="20" customFormat="1" ht="18.75">
      <c r="A35" s="92"/>
      <c r="B35" s="93"/>
      <c r="C35" s="118"/>
      <c r="D35" s="95"/>
      <c r="F35" s="81"/>
      <c r="G35" s="81"/>
    </row>
    <row r="36" spans="1:7" s="20" customFormat="1" ht="21" customHeight="1">
      <c r="A36" s="92" t="s">
        <v>78</v>
      </c>
      <c r="B36" s="88">
        <v>2323741</v>
      </c>
      <c r="C36" s="94">
        <v>1282139</v>
      </c>
      <c r="D36" s="90">
        <v>1941640</v>
      </c>
      <c r="F36" s="81"/>
      <c r="G36" s="81"/>
    </row>
    <row r="37" spans="1:7" s="20" customFormat="1" ht="21" customHeight="1">
      <c r="A37" s="92"/>
      <c r="B37" s="93"/>
      <c r="C37" s="118"/>
      <c r="D37" s="95"/>
      <c r="F37" s="81"/>
      <c r="G37" s="81"/>
    </row>
    <row r="38" spans="1:7" s="20" customFormat="1" ht="36" customHeight="1" hidden="1">
      <c r="A38" s="92" t="s">
        <v>79</v>
      </c>
      <c r="B38" s="88">
        <v>0</v>
      </c>
      <c r="C38" s="118">
        <v>0</v>
      </c>
      <c r="D38" s="90">
        <v>74533</v>
      </c>
      <c r="F38" s="81"/>
      <c r="G38" s="81"/>
    </row>
    <row r="39" spans="1:7" s="20" customFormat="1" ht="18.75" customHeight="1" hidden="1">
      <c r="A39" s="92"/>
      <c r="B39" s="93"/>
      <c r="C39" s="118"/>
      <c r="D39" s="95"/>
      <c r="F39" s="81"/>
      <c r="G39" s="81"/>
    </row>
    <row r="40" spans="1:7" s="20" customFormat="1" ht="18.75" customHeight="1" hidden="1">
      <c r="A40" s="92" t="s">
        <v>80</v>
      </c>
      <c r="B40" s="93"/>
      <c r="C40" s="118">
        <v>16881</v>
      </c>
      <c r="D40" s="95"/>
      <c r="F40" s="81"/>
      <c r="G40" s="81"/>
    </row>
    <row r="41" spans="1:7" s="20" customFormat="1" ht="18.75" hidden="1">
      <c r="A41" s="92"/>
      <c r="B41" s="93"/>
      <c r="C41" s="118"/>
      <c r="D41" s="95"/>
      <c r="F41" s="81"/>
      <c r="G41" s="81"/>
    </row>
    <row r="42" spans="1:7" s="20" customFormat="1" ht="18.75">
      <c r="A42" s="92" t="s">
        <v>81</v>
      </c>
      <c r="B42" s="88">
        <v>2742</v>
      </c>
      <c r="C42" s="94">
        <v>17918</v>
      </c>
      <c r="D42" s="90">
        <v>18415</v>
      </c>
      <c r="F42" s="81"/>
      <c r="G42" s="81"/>
    </row>
    <row r="43" spans="1:7" s="20" customFormat="1" ht="17.25" customHeight="1">
      <c r="A43" s="92"/>
      <c r="B43" s="93"/>
      <c r="C43" s="94"/>
      <c r="D43" s="95"/>
      <c r="F43" s="81"/>
      <c r="G43" s="81"/>
    </row>
    <row r="44" spans="1:7" s="20" customFormat="1" ht="22.5" customHeight="1">
      <c r="A44" s="21" t="s">
        <v>82</v>
      </c>
      <c r="B44" s="88">
        <v>54828</v>
      </c>
      <c r="C44" s="94">
        <v>73155</v>
      </c>
      <c r="D44" s="90">
        <v>44921</v>
      </c>
      <c r="F44" s="81"/>
      <c r="G44" s="81"/>
    </row>
    <row r="45" spans="1:7" s="20" customFormat="1" ht="15.75" customHeight="1" thickBot="1">
      <c r="A45" s="92"/>
      <c r="B45" s="93"/>
      <c r="C45" s="118"/>
      <c r="D45" s="95"/>
      <c r="F45" s="81"/>
      <c r="G45" s="81"/>
    </row>
    <row r="46" spans="1:7" s="20" customFormat="1" ht="19.5" thickBot="1">
      <c r="A46" s="106" t="s">
        <v>83</v>
      </c>
      <c r="B46" s="119">
        <f>SUM(B30:B45)</f>
        <v>4951672</v>
      </c>
      <c r="C46" s="120">
        <f>C44+C42+C36+C34+C30</f>
        <v>4244749</v>
      </c>
      <c r="D46" s="121">
        <f>D30+D34+D36+D38+D42+D44</f>
        <v>4893608</v>
      </c>
      <c r="F46" s="81"/>
      <c r="G46" s="81"/>
    </row>
    <row r="47" spans="1:7" s="20" customFormat="1" ht="18.75">
      <c r="A47" s="87"/>
      <c r="B47" s="112"/>
      <c r="C47" s="113"/>
      <c r="D47" s="114"/>
      <c r="F47" s="81"/>
      <c r="G47" s="81"/>
    </row>
    <row r="48" spans="1:7" s="20" customFormat="1" ht="18.75">
      <c r="A48" s="92" t="s">
        <v>84</v>
      </c>
      <c r="B48" s="88">
        <v>-7393939</v>
      </c>
      <c r="C48" s="94">
        <v>-3485701</v>
      </c>
      <c r="D48" s="90">
        <v>-8543354</v>
      </c>
      <c r="F48" s="81"/>
      <c r="G48" s="81"/>
    </row>
    <row r="49" spans="1:7" s="20" customFormat="1" ht="18.75">
      <c r="A49" s="92"/>
      <c r="B49" s="93"/>
      <c r="C49" s="94"/>
      <c r="D49" s="95"/>
      <c r="F49" s="81"/>
      <c r="G49" s="81"/>
    </row>
    <row r="50" spans="1:7" s="20" customFormat="1" ht="18.75">
      <c r="A50" s="122" t="s">
        <v>85</v>
      </c>
      <c r="B50" s="88">
        <v>-7852089</v>
      </c>
      <c r="C50" s="94">
        <v>-6138531</v>
      </c>
      <c r="D50" s="90">
        <v>-8502256</v>
      </c>
      <c r="F50" s="81"/>
      <c r="G50" s="81"/>
    </row>
    <row r="51" spans="1:7" s="20" customFormat="1" ht="18.75">
      <c r="A51" s="92"/>
      <c r="B51" s="88"/>
      <c r="C51" s="94"/>
      <c r="D51" s="90"/>
      <c r="F51" s="81"/>
      <c r="G51" s="81"/>
    </row>
    <row r="52" spans="1:7" s="20" customFormat="1" ht="18.75">
      <c r="A52" s="122" t="s">
        <v>86</v>
      </c>
      <c r="B52" s="88">
        <v>-8695058</v>
      </c>
      <c r="C52" s="94">
        <v>-6793458</v>
      </c>
      <c r="D52" s="90">
        <v>-10064984</v>
      </c>
      <c r="E52" s="93">
        <v>-1447085</v>
      </c>
      <c r="F52" s="81"/>
      <c r="G52" s="81"/>
    </row>
    <row r="53" spans="1:7" s="20" customFormat="1" ht="19.5" thickBot="1">
      <c r="A53" s="123"/>
      <c r="B53" s="100"/>
      <c r="C53" s="104"/>
      <c r="D53" s="101"/>
      <c r="F53" s="81"/>
      <c r="G53" s="81"/>
    </row>
    <row r="54" spans="1:7" s="20" customFormat="1" ht="19.5" thickBot="1">
      <c r="A54" s="106" t="s">
        <v>87</v>
      </c>
      <c r="B54" s="119">
        <f>SUM(B48:B53)</f>
        <v>-23941086</v>
      </c>
      <c r="C54" s="120">
        <f>SUM(C48:C53)</f>
        <v>-16417690</v>
      </c>
      <c r="D54" s="121">
        <f>SUM(D48:D53)</f>
        <v>-27110594</v>
      </c>
      <c r="F54" s="81"/>
      <c r="G54" s="81"/>
    </row>
    <row r="55" spans="1:7" s="20" customFormat="1" ht="18.75">
      <c r="A55" s="124"/>
      <c r="B55" s="125"/>
      <c r="C55" s="126"/>
      <c r="D55" s="127"/>
      <c r="F55" s="81"/>
      <c r="G55" s="81"/>
    </row>
    <row r="56" spans="1:7" s="20" customFormat="1" ht="18.75">
      <c r="A56" s="128" t="s">
        <v>88</v>
      </c>
      <c r="B56" s="129">
        <f>B22+B28+B46+B54</f>
        <v>13951074</v>
      </c>
      <c r="C56" s="130">
        <f>C22+C28+C46+C54</f>
        <v>13847954</v>
      </c>
      <c r="D56" s="131">
        <f>D22+D28+D46+D54</f>
        <v>13431859</v>
      </c>
      <c r="E56" s="91">
        <f>D22+D28+D46+D54</f>
        <v>13431859</v>
      </c>
      <c r="F56" s="81"/>
      <c r="G56" s="81"/>
    </row>
    <row r="57" spans="1:7" s="20" customFormat="1" ht="18.75">
      <c r="A57" s="132"/>
      <c r="B57" s="129"/>
      <c r="C57" s="130"/>
      <c r="D57" s="131"/>
      <c r="F57" s="81"/>
      <c r="G57" s="81"/>
    </row>
    <row r="58" spans="1:7" s="20" customFormat="1" ht="18.75">
      <c r="A58" s="122" t="s">
        <v>89</v>
      </c>
      <c r="B58" s="88">
        <v>-2536429</v>
      </c>
      <c r="C58" s="133">
        <v>-2192366</v>
      </c>
      <c r="D58" s="90">
        <v>-2678785</v>
      </c>
      <c r="F58" s="81"/>
      <c r="G58" s="81"/>
    </row>
    <row r="59" spans="1:7" s="20" customFormat="1" ht="19.5" thickBot="1">
      <c r="A59" s="134"/>
      <c r="B59" s="135"/>
      <c r="C59" s="136"/>
      <c r="D59" s="137"/>
      <c r="F59" s="81"/>
      <c r="G59" s="81"/>
    </row>
    <row r="60" spans="1:7" s="20" customFormat="1" ht="21.75" customHeight="1" thickBot="1">
      <c r="A60" s="138" t="s">
        <v>90</v>
      </c>
      <c r="B60" s="139">
        <f>B56+B58</f>
        <v>11414645</v>
      </c>
      <c r="C60" s="140">
        <f>C56+C58</f>
        <v>11655588</v>
      </c>
      <c r="D60" s="141">
        <f>D56+D58</f>
        <v>10753074</v>
      </c>
      <c r="F60" s="81"/>
      <c r="G60" s="81"/>
    </row>
    <row r="61" spans="1:7" s="20" customFormat="1" ht="21.75" customHeight="1">
      <c r="A61" s="142"/>
      <c r="B61" s="143"/>
      <c r="C61" s="144"/>
      <c r="D61" s="145"/>
      <c r="F61" s="81"/>
      <c r="G61" s="81"/>
    </row>
    <row r="62" spans="1:7" s="20" customFormat="1" ht="21.75" customHeight="1">
      <c r="A62" s="92" t="s">
        <v>91</v>
      </c>
      <c r="B62" s="146">
        <f>B60-B63</f>
        <v>11414645</v>
      </c>
      <c r="C62" s="133">
        <v>11658479</v>
      </c>
      <c r="D62" s="146">
        <f>D60-D63</f>
        <v>10748357</v>
      </c>
      <c r="F62" s="81"/>
      <c r="G62" s="81"/>
    </row>
    <row r="63" spans="1:7" s="20" customFormat="1" ht="21.75" customHeight="1">
      <c r="A63" s="92" t="s">
        <v>92</v>
      </c>
      <c r="B63" s="146">
        <f>'[2]ф.2'!R63</f>
        <v>0</v>
      </c>
      <c r="C63" s="147">
        <v>-2891</v>
      </c>
      <c r="D63" s="148">
        <v>4717</v>
      </c>
      <c r="F63" s="81"/>
      <c r="G63" s="81"/>
    </row>
    <row r="64" spans="1:7" s="153" customFormat="1" ht="19.5" thickBot="1">
      <c r="A64" s="149"/>
      <c r="B64" s="150"/>
      <c r="C64" s="151"/>
      <c r="D64" s="152"/>
      <c r="F64" s="154"/>
      <c r="G64" s="154"/>
    </row>
    <row r="65" spans="1:7" s="153" customFormat="1" ht="19.5" thickBot="1">
      <c r="A65" s="155" t="s">
        <v>93</v>
      </c>
      <c r="B65" s="156"/>
      <c r="C65" s="157"/>
      <c r="D65" s="158"/>
      <c r="F65" s="154"/>
      <c r="G65" s="154"/>
    </row>
    <row r="66" spans="1:7" s="153" customFormat="1" ht="15.75" customHeight="1">
      <c r="A66" s="159"/>
      <c r="B66" s="160"/>
      <c r="C66" s="161"/>
      <c r="D66" s="162"/>
      <c r="F66" s="154"/>
      <c r="G66" s="154"/>
    </row>
    <row r="67" spans="1:4" ht="37.5">
      <c r="A67" s="21" t="s">
        <v>94</v>
      </c>
      <c r="B67" s="93"/>
      <c r="C67" s="118"/>
      <c r="D67" s="163">
        <v>0</v>
      </c>
    </row>
    <row r="68" spans="1:4" ht="18.75">
      <c r="A68" s="164"/>
      <c r="B68" s="146"/>
      <c r="C68" s="133"/>
      <c r="D68" s="165"/>
    </row>
    <row r="69" spans="1:4" ht="18.75">
      <c r="A69" s="21" t="s">
        <v>95</v>
      </c>
      <c r="B69" s="88">
        <v>-10434</v>
      </c>
      <c r="C69" s="166">
        <v>-21984</v>
      </c>
      <c r="D69" s="90">
        <v>-57976</v>
      </c>
    </row>
    <row r="70" spans="1:4" ht="18.75">
      <c r="A70" s="92"/>
      <c r="B70" s="88"/>
      <c r="C70" s="166"/>
      <c r="D70" s="90"/>
    </row>
    <row r="71" spans="1:4" ht="37.5">
      <c r="A71" s="21" t="s">
        <v>96</v>
      </c>
      <c r="B71" s="88">
        <v>22923</v>
      </c>
      <c r="C71" s="166"/>
      <c r="D71" s="90"/>
    </row>
    <row r="72" spans="1:4" ht="18.75">
      <c r="A72" s="92"/>
      <c r="B72" s="88"/>
      <c r="C72" s="166"/>
      <c r="D72" s="90"/>
    </row>
    <row r="73" spans="1:4" ht="37.5">
      <c r="A73" s="167" t="s">
        <v>97</v>
      </c>
      <c r="B73" s="88">
        <v>0</v>
      </c>
      <c r="C73" s="166">
        <v>-56033</v>
      </c>
      <c r="D73" s="90">
        <v>-54712</v>
      </c>
    </row>
    <row r="74" spans="1:4" ht="19.5" thickBot="1">
      <c r="A74" s="168"/>
      <c r="B74" s="169"/>
      <c r="C74" s="170"/>
      <c r="D74" s="171"/>
    </row>
    <row r="75" spans="1:4" ht="26.25" customHeight="1" thickBot="1">
      <c r="A75" s="172" t="s">
        <v>98</v>
      </c>
      <c r="B75" s="173">
        <f>B69+B73+B71</f>
        <v>12489</v>
      </c>
      <c r="C75" s="174">
        <f>C69+C73</f>
        <v>-78017</v>
      </c>
      <c r="D75" s="175" t="e">
        <f>D69+D73+#REF!</f>
        <v>#REF!</v>
      </c>
    </row>
    <row r="76" spans="1:8" ht="24.75" customHeight="1" thickBot="1">
      <c r="A76" s="155" t="s">
        <v>99</v>
      </c>
      <c r="B76" s="176">
        <f>B60+B75</f>
        <v>11427134</v>
      </c>
      <c r="C76" s="177">
        <f>C60+C75</f>
        <v>11577571</v>
      </c>
      <c r="D76" s="176" t="e">
        <f>D60+D75</f>
        <v>#REF!</v>
      </c>
      <c r="F76" s="178"/>
      <c r="G76" s="178"/>
      <c r="H76" s="179"/>
    </row>
    <row r="77" spans="1:8" ht="18.75" hidden="1">
      <c r="A77" s="172"/>
      <c r="B77" s="173"/>
      <c r="C77" s="180"/>
      <c r="D77" s="181"/>
      <c r="F77" s="182"/>
      <c r="G77" s="182"/>
      <c r="H77" s="183"/>
    </row>
    <row r="78" spans="1:4" ht="18.75" hidden="1">
      <c r="A78" s="21" t="s">
        <v>91</v>
      </c>
      <c r="B78" s="146">
        <f>B76-B79</f>
        <v>11426423</v>
      </c>
      <c r="C78" s="184"/>
      <c r="D78" s="181"/>
    </row>
    <row r="79" spans="1:4" ht="18.75" hidden="1">
      <c r="A79" s="21" t="s">
        <v>92</v>
      </c>
      <c r="B79" s="185">
        <v>711</v>
      </c>
      <c r="C79" s="186"/>
      <c r="D79" s="181"/>
    </row>
    <row r="80" spans="1:4" ht="19.5" hidden="1" thickBot="1">
      <c r="A80" s="187"/>
      <c r="B80" s="188"/>
      <c r="C80" s="189"/>
      <c r="D80" s="181"/>
    </row>
    <row r="81" ht="16.5">
      <c r="A81" s="153"/>
    </row>
    <row r="82" spans="1:2" ht="18.75">
      <c r="A82" s="309" t="s">
        <v>194</v>
      </c>
      <c r="B82" s="306"/>
    </row>
    <row r="83" spans="1:2" ht="16.5">
      <c r="A83" s="153"/>
      <c r="B83" s="306"/>
    </row>
    <row r="84" spans="1:3" ht="18.75">
      <c r="A84" s="193" t="s">
        <v>100</v>
      </c>
      <c r="C84" s="190"/>
    </row>
    <row r="85" spans="1:3" ht="16.5">
      <c r="A85" s="153"/>
      <c r="C85" s="190"/>
    </row>
    <row r="86" spans="1:4" ht="19.5">
      <c r="A86" s="194"/>
      <c r="B86" s="195"/>
      <c r="C86" s="196"/>
      <c r="D86" s="197"/>
    </row>
    <row r="87" spans="1:4" ht="19.5">
      <c r="A87" s="198" t="s">
        <v>54</v>
      </c>
      <c r="B87" s="199" t="s">
        <v>55</v>
      </c>
      <c r="C87" s="57"/>
      <c r="D87" s="200" t="s">
        <v>101</v>
      </c>
    </row>
    <row r="88" spans="1:4" ht="18.75">
      <c r="A88" s="22"/>
      <c r="B88" s="201"/>
      <c r="C88" s="57"/>
      <c r="D88" s="70"/>
    </row>
    <row r="89" spans="1:4" ht="19.5">
      <c r="A89" s="198"/>
      <c r="B89" s="199"/>
      <c r="C89" s="57"/>
      <c r="D89" s="200"/>
    </row>
    <row r="90" spans="1:4" ht="19.5">
      <c r="A90" s="198" t="s">
        <v>56</v>
      </c>
      <c r="B90" s="199" t="s">
        <v>57</v>
      </c>
      <c r="C90" s="57"/>
      <c r="D90" s="200" t="s">
        <v>57</v>
      </c>
    </row>
    <row r="91" spans="1:4" ht="20.25">
      <c r="A91" s="202"/>
      <c r="B91" s="203"/>
      <c r="C91" s="57"/>
      <c r="D91" s="204"/>
    </row>
    <row r="92" spans="1:4" ht="18.75">
      <c r="A92" s="205"/>
      <c r="B92" s="206"/>
      <c r="C92" s="57"/>
      <c r="D92" s="207"/>
    </row>
    <row r="93" spans="1:3" ht="18.75">
      <c r="A93" s="208" t="s">
        <v>102</v>
      </c>
      <c r="C93" s="57"/>
    </row>
    <row r="94" spans="1:3" ht="19.5">
      <c r="A94" s="209" t="s">
        <v>59</v>
      </c>
      <c r="C94" s="57"/>
    </row>
    <row r="95" spans="1:3" ht="18.75">
      <c r="A95" s="210" t="s">
        <v>60</v>
      </c>
      <c r="C95" s="57"/>
    </row>
    <row r="96" spans="1:3" ht="18.75">
      <c r="A96" s="208"/>
      <c r="C96" s="57"/>
    </row>
    <row r="97" spans="1:3" ht="18.75" hidden="1">
      <c r="A97" s="211" t="s">
        <v>61</v>
      </c>
      <c r="C97" s="57"/>
    </row>
    <row r="98" ht="18.75">
      <c r="C98" s="57"/>
    </row>
    <row r="99" ht="18.75">
      <c r="C99" s="57"/>
    </row>
    <row r="100" ht="18.75">
      <c r="C100" s="57"/>
    </row>
    <row r="101" ht="18.75">
      <c r="C101" s="57"/>
    </row>
    <row r="102" ht="18.75">
      <c r="C102" s="57"/>
    </row>
    <row r="103" ht="18.75">
      <c r="C103" s="57"/>
    </row>
    <row r="104" ht="18.75">
      <c r="C104" s="57"/>
    </row>
    <row r="105" ht="18.75">
      <c r="C105" s="57"/>
    </row>
    <row r="106" ht="18.75">
      <c r="C106" s="57"/>
    </row>
    <row r="107" ht="18.75">
      <c r="C107" s="57"/>
    </row>
    <row r="108" ht="18.75">
      <c r="C108" s="57"/>
    </row>
    <row r="109" ht="18.75">
      <c r="C109" s="57"/>
    </row>
    <row r="110" ht="18.75">
      <c r="C110" s="57"/>
    </row>
    <row r="111" ht="18.75">
      <c r="C111" s="57"/>
    </row>
    <row r="112" ht="18.75">
      <c r="C112" s="57"/>
    </row>
    <row r="113" ht="18.75">
      <c r="C113" s="57"/>
    </row>
    <row r="114" ht="18.75">
      <c r="C114" s="57"/>
    </row>
    <row r="115" ht="18.75">
      <c r="C115" s="57"/>
    </row>
    <row r="116" ht="18.75">
      <c r="C116" s="57"/>
    </row>
    <row r="117" ht="18.75">
      <c r="C117" s="57"/>
    </row>
    <row r="118" ht="18.75">
      <c r="C118" s="57"/>
    </row>
    <row r="119" ht="18.75">
      <c r="C119" s="57"/>
    </row>
    <row r="120" ht="18.75">
      <c r="C120" s="57"/>
    </row>
    <row r="121" ht="18.75">
      <c r="C121" s="57"/>
    </row>
    <row r="122" ht="18.75">
      <c r="C122" s="57"/>
    </row>
    <row r="123" ht="18.75">
      <c r="C123" s="57"/>
    </row>
    <row r="124" ht="18.75">
      <c r="C124" s="57"/>
    </row>
    <row r="125" ht="18.75">
      <c r="C125" s="57"/>
    </row>
    <row r="126" ht="18.75">
      <c r="C126" s="57"/>
    </row>
    <row r="127" ht="18.75">
      <c r="C127" s="57"/>
    </row>
    <row r="128" ht="18.75">
      <c r="C128" s="57"/>
    </row>
    <row r="129" ht="18.75">
      <c r="C129" s="57"/>
    </row>
    <row r="130" ht="18.75">
      <c r="C130" s="57"/>
    </row>
    <row r="131" ht="18.75">
      <c r="C131" s="57"/>
    </row>
    <row r="132" ht="18.75">
      <c r="C132" s="57"/>
    </row>
    <row r="133" ht="18.75">
      <c r="C133" s="57"/>
    </row>
    <row r="134" ht="18.75">
      <c r="C134" s="57"/>
    </row>
    <row r="135" ht="18.75">
      <c r="C135" s="57"/>
    </row>
    <row r="136" ht="18.75">
      <c r="C136" s="57"/>
    </row>
    <row r="137" ht="18.75">
      <c r="C137" s="57"/>
    </row>
    <row r="138" ht="18.75">
      <c r="C138" s="57"/>
    </row>
    <row r="139" ht="18.75">
      <c r="C139" s="57"/>
    </row>
    <row r="140" ht="18.75">
      <c r="C140" s="57"/>
    </row>
    <row r="141" ht="18.75">
      <c r="C141" s="57"/>
    </row>
    <row r="142" ht="18.75">
      <c r="C142" s="57"/>
    </row>
    <row r="143" ht="18.75">
      <c r="C143" s="57"/>
    </row>
    <row r="144" ht="18.75">
      <c r="C144" s="57"/>
    </row>
    <row r="145" ht="18.75">
      <c r="C145" s="57"/>
    </row>
    <row r="146" ht="18.75">
      <c r="C146" s="57"/>
    </row>
    <row r="147" ht="18.75">
      <c r="C147" s="57"/>
    </row>
    <row r="148" ht="18.75">
      <c r="C148" s="57"/>
    </row>
    <row r="149" ht="18.75">
      <c r="C149" s="57"/>
    </row>
    <row r="150" ht="18.75">
      <c r="C150" s="57"/>
    </row>
    <row r="151" ht="18.75">
      <c r="C151" s="57"/>
    </row>
    <row r="152" ht="18.75">
      <c r="C152" s="57"/>
    </row>
    <row r="153" ht="18.75">
      <c r="C153" s="57"/>
    </row>
    <row r="154" ht="18.75">
      <c r="C154" s="57"/>
    </row>
    <row r="155" ht="18.75">
      <c r="C155" s="57"/>
    </row>
    <row r="156" ht="18.75">
      <c r="C156" s="57"/>
    </row>
    <row r="157" ht="18.75">
      <c r="C157" s="57"/>
    </row>
    <row r="158" ht="18.75">
      <c r="C158" s="57"/>
    </row>
    <row r="159" ht="18.75">
      <c r="C159" s="57"/>
    </row>
    <row r="160" ht="18.75">
      <c r="C160" s="57"/>
    </row>
    <row r="161" ht="18.75">
      <c r="C161" s="57"/>
    </row>
    <row r="162" ht="18.75">
      <c r="C162" s="57"/>
    </row>
    <row r="163" ht="18.75">
      <c r="C163" s="57"/>
    </row>
    <row r="164" ht="18.75">
      <c r="C164" s="57"/>
    </row>
    <row r="165" ht="18.75">
      <c r="C165" s="57"/>
    </row>
    <row r="166" ht="18.75">
      <c r="C166" s="57"/>
    </row>
    <row r="167" ht="18.75">
      <c r="C167" s="57"/>
    </row>
    <row r="168" ht="18.75">
      <c r="C168" s="57"/>
    </row>
    <row r="169" ht="18.75">
      <c r="C169" s="57"/>
    </row>
    <row r="170" ht="18.75">
      <c r="C170" s="57"/>
    </row>
    <row r="171" ht="18.75">
      <c r="C171" s="57"/>
    </row>
    <row r="172" ht="18.75">
      <c r="C172" s="57"/>
    </row>
    <row r="173" ht="18.75">
      <c r="C173" s="57"/>
    </row>
    <row r="174" ht="18.75">
      <c r="C174" s="57"/>
    </row>
    <row r="175" ht="18.75">
      <c r="C175" s="57"/>
    </row>
    <row r="176" ht="18.75">
      <c r="C176" s="57"/>
    </row>
    <row r="177" ht="18.75">
      <c r="C177" s="57"/>
    </row>
    <row r="178" ht="18.75">
      <c r="C178" s="57"/>
    </row>
    <row r="179" ht="18.75">
      <c r="C179" s="57"/>
    </row>
    <row r="180" ht="18.75">
      <c r="C180" s="57"/>
    </row>
    <row r="181" ht="18.75">
      <c r="C181" s="57"/>
    </row>
    <row r="182" ht="18.75">
      <c r="C182" s="57"/>
    </row>
    <row r="183" ht="18.75">
      <c r="C183" s="57"/>
    </row>
    <row r="184" ht="18.75">
      <c r="C184" s="57"/>
    </row>
    <row r="185" ht="18.75">
      <c r="C185" s="57"/>
    </row>
    <row r="186" ht="18.75">
      <c r="C186" s="57"/>
    </row>
    <row r="187" ht="18.75">
      <c r="C187" s="57"/>
    </row>
    <row r="188" ht="18.75">
      <c r="C188" s="57"/>
    </row>
    <row r="189" ht="18.75">
      <c r="C189" s="57"/>
    </row>
    <row r="190" ht="18.75">
      <c r="C190" s="57"/>
    </row>
    <row r="191" ht="18.75">
      <c r="C191" s="57"/>
    </row>
    <row r="192" ht="18.75">
      <c r="C192" s="57"/>
    </row>
    <row r="193" ht="18.75">
      <c r="C193" s="57"/>
    </row>
    <row r="194" ht="18.75">
      <c r="C194" s="57"/>
    </row>
    <row r="195" ht="18.75">
      <c r="C195" s="57"/>
    </row>
    <row r="196" ht="18.75">
      <c r="C196" s="57"/>
    </row>
    <row r="197" ht="18.75">
      <c r="C197" s="57"/>
    </row>
    <row r="198" ht="18.75">
      <c r="C198" s="57"/>
    </row>
    <row r="199" ht="18.75">
      <c r="C199" s="57"/>
    </row>
    <row r="200" ht="18.75">
      <c r="C200" s="57"/>
    </row>
    <row r="201" ht="18.75">
      <c r="C201" s="57"/>
    </row>
    <row r="202" ht="18.75">
      <c r="C202" s="57"/>
    </row>
    <row r="203" ht="18.75">
      <c r="C203" s="57"/>
    </row>
    <row r="204" ht="18.75">
      <c r="C204" s="57"/>
    </row>
    <row r="205" ht="18.75">
      <c r="C205" s="57"/>
    </row>
    <row r="206" ht="18.75">
      <c r="C206" s="57"/>
    </row>
    <row r="207" ht="18.75">
      <c r="C207" s="57"/>
    </row>
    <row r="208" ht="18.75">
      <c r="C208" s="57"/>
    </row>
    <row r="209" ht="18.75">
      <c r="C209" s="57"/>
    </row>
    <row r="210" ht="18.75">
      <c r="C210" s="57"/>
    </row>
    <row r="211" ht="18.75">
      <c r="C211" s="57"/>
    </row>
    <row r="212" ht="18.75">
      <c r="C212" s="57"/>
    </row>
    <row r="213" ht="18.75">
      <c r="C213" s="57"/>
    </row>
    <row r="214" ht="18.75">
      <c r="C214" s="57"/>
    </row>
    <row r="215" ht="18.75">
      <c r="C215" s="57"/>
    </row>
    <row r="216" ht="18.75">
      <c r="C216" s="57"/>
    </row>
    <row r="217" ht="18.75">
      <c r="C217" s="57"/>
    </row>
    <row r="218" ht="18.75">
      <c r="C218" s="57"/>
    </row>
    <row r="219" ht="18.75">
      <c r="C219" s="57"/>
    </row>
    <row r="220" ht="18.75">
      <c r="C220" s="57"/>
    </row>
    <row r="221" ht="18.75">
      <c r="C221" s="57"/>
    </row>
    <row r="222" ht="18.75">
      <c r="C222" s="57"/>
    </row>
    <row r="223" ht="18.75">
      <c r="C223" s="57"/>
    </row>
    <row r="224" ht="18.75">
      <c r="C224" s="57"/>
    </row>
    <row r="225" ht="18.75">
      <c r="C225" s="57"/>
    </row>
    <row r="226" ht="18.75">
      <c r="C226" s="57"/>
    </row>
    <row r="227" ht="18.75">
      <c r="C227" s="57"/>
    </row>
    <row r="228" ht="18.75">
      <c r="C228" s="57"/>
    </row>
    <row r="229" ht="18.75">
      <c r="C229" s="57"/>
    </row>
    <row r="230" ht="18.75">
      <c r="C230" s="57"/>
    </row>
    <row r="231" ht="18.75">
      <c r="C231" s="57"/>
    </row>
    <row r="232" ht="18.75">
      <c r="C232" s="57"/>
    </row>
    <row r="233" ht="18.75">
      <c r="C233" s="57"/>
    </row>
    <row r="234" ht="18.75">
      <c r="C234" s="57"/>
    </row>
    <row r="235" ht="18.75">
      <c r="C235" s="57"/>
    </row>
    <row r="236" ht="18.75">
      <c r="C236" s="57"/>
    </row>
    <row r="237" ht="18.75">
      <c r="C237" s="57"/>
    </row>
    <row r="238" ht="18.75">
      <c r="C238" s="57"/>
    </row>
    <row r="239" ht="18.75">
      <c r="C239" s="57"/>
    </row>
    <row r="240" ht="18.75">
      <c r="C240" s="57"/>
    </row>
    <row r="241" ht="18.75">
      <c r="C241" s="57"/>
    </row>
    <row r="242" ht="18.75">
      <c r="C242" s="57"/>
    </row>
    <row r="243" ht="18.75">
      <c r="C243" s="57"/>
    </row>
    <row r="244" ht="18.75">
      <c r="C244" s="57"/>
    </row>
    <row r="245" ht="18.75">
      <c r="C245" s="57"/>
    </row>
    <row r="246" ht="18.75">
      <c r="C246" s="57"/>
    </row>
    <row r="247" ht="18.75">
      <c r="C247" s="57"/>
    </row>
    <row r="248" ht="18.75">
      <c r="C248" s="57"/>
    </row>
    <row r="249" ht="18.75">
      <c r="C249" s="57"/>
    </row>
    <row r="250" ht="18.75">
      <c r="C250" s="57"/>
    </row>
    <row r="251" ht="18.75">
      <c r="C251" s="57"/>
    </row>
    <row r="252" ht="18.75">
      <c r="C252" s="57"/>
    </row>
    <row r="253" ht="18.75">
      <c r="C253" s="57"/>
    </row>
    <row r="254" ht="18.75">
      <c r="C254" s="57"/>
    </row>
    <row r="255" ht="18.75">
      <c r="C255" s="57"/>
    </row>
    <row r="256" ht="18.75">
      <c r="C256" s="57"/>
    </row>
    <row r="257" ht="18.75">
      <c r="C257" s="57"/>
    </row>
    <row r="258" ht="18.75">
      <c r="C258" s="57"/>
    </row>
    <row r="259" ht="18.75">
      <c r="C259" s="57"/>
    </row>
    <row r="260" ht="18.75">
      <c r="C260" s="57"/>
    </row>
    <row r="261" ht="18.75">
      <c r="C261" s="57"/>
    </row>
    <row r="262" ht="18.75">
      <c r="C262" s="57"/>
    </row>
    <row r="263" ht="18.75">
      <c r="C263" s="57"/>
    </row>
    <row r="264" ht="18.75">
      <c r="C264" s="57"/>
    </row>
    <row r="265" ht="18.75">
      <c r="C265" s="57"/>
    </row>
    <row r="266" ht="18.75">
      <c r="C266" s="57"/>
    </row>
    <row r="267" ht="18.75">
      <c r="C267" s="57"/>
    </row>
    <row r="268" ht="18.75">
      <c r="C268" s="57"/>
    </row>
    <row r="269" ht="18.75">
      <c r="C269" s="57"/>
    </row>
    <row r="270" ht="18.75">
      <c r="C270" s="57"/>
    </row>
    <row r="271" ht="18.75">
      <c r="C271" s="57"/>
    </row>
    <row r="272" ht="18.75">
      <c r="C272" s="57"/>
    </row>
    <row r="273" ht="18.75">
      <c r="C273" s="57"/>
    </row>
    <row r="274" ht="18.75">
      <c r="C274" s="57"/>
    </row>
    <row r="275" ht="18.75">
      <c r="C275" s="57"/>
    </row>
    <row r="276" ht="18.75">
      <c r="C276" s="57"/>
    </row>
    <row r="277" ht="18.75">
      <c r="C277" s="57"/>
    </row>
    <row r="278" ht="18.75">
      <c r="C278" s="57"/>
    </row>
    <row r="279" ht="18.75">
      <c r="C279" s="57"/>
    </row>
    <row r="280" ht="18.75">
      <c r="C280" s="57"/>
    </row>
    <row r="281" ht="18.75">
      <c r="C281" s="57"/>
    </row>
    <row r="282" ht="18.75">
      <c r="C282" s="57"/>
    </row>
    <row r="283" ht="18.75">
      <c r="C283" s="57"/>
    </row>
    <row r="284" ht="18.75">
      <c r="C284" s="57"/>
    </row>
    <row r="285" ht="18.75">
      <c r="C285" s="57"/>
    </row>
    <row r="286" ht="18.75">
      <c r="C286" s="57"/>
    </row>
    <row r="287" ht="18.75">
      <c r="C287" s="57"/>
    </row>
    <row r="288" ht="18.75">
      <c r="C288" s="57"/>
    </row>
  </sheetData>
  <sheetProtection/>
  <mergeCells count="6">
    <mergeCell ref="A12:C12"/>
    <mergeCell ref="A7:C7"/>
    <mergeCell ref="A8:C8"/>
    <mergeCell ref="A9:C9"/>
    <mergeCell ref="A10:C10"/>
    <mergeCell ref="A11:C11"/>
  </mergeCells>
  <printOptions/>
  <pageMargins left="0.7" right="0.7" top="0.75" bottom="0.75" header="0.3" footer="0.3"/>
  <pageSetup horizontalDpi="600" verticalDpi="600" orientation="portrait" paperSize="9" scale="42" r:id="rId1"/>
  <rowBreaks count="1" manualBreakCount="1">
    <brk id="96" max="2" man="1"/>
  </rowBreaks>
  <colBreaks count="1" manualBreakCount="1">
    <brk id="6" max="28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G82"/>
  <sheetViews>
    <sheetView zoomScalePageLayoutView="0" workbookViewId="0" topLeftCell="A43">
      <selection activeCell="G35" sqref="G35"/>
    </sheetView>
  </sheetViews>
  <sheetFormatPr defaultColWidth="9.140625" defaultRowHeight="15"/>
  <cols>
    <col min="1" max="1" width="2.421875" style="212" customWidth="1"/>
    <col min="2" max="2" width="69.28125" style="212" customWidth="1"/>
    <col min="3" max="3" width="17.421875" style="213" customWidth="1"/>
    <col min="4" max="4" width="18.28125" style="213" customWidth="1"/>
    <col min="5" max="5" width="14.140625" style="212" customWidth="1"/>
    <col min="6" max="6" width="10.00390625" style="212" customWidth="1"/>
    <col min="7" max="16384" width="9.140625" style="212" customWidth="1"/>
  </cols>
  <sheetData>
    <row r="1" ht="15">
      <c r="B1" s="52" t="s">
        <v>0</v>
      </c>
    </row>
    <row r="2" ht="15">
      <c r="B2" s="214" t="s">
        <v>2</v>
      </c>
    </row>
    <row r="3" ht="15">
      <c r="B3" s="214" t="s">
        <v>3</v>
      </c>
    </row>
    <row r="4" ht="15">
      <c r="B4" s="214" t="s">
        <v>4</v>
      </c>
    </row>
    <row r="5" ht="15">
      <c r="B5" s="52" t="s">
        <v>103</v>
      </c>
    </row>
    <row r="7" spans="2:4" ht="15">
      <c r="B7" s="315" t="s">
        <v>104</v>
      </c>
      <c r="C7" s="316"/>
      <c r="D7" s="316"/>
    </row>
    <row r="8" spans="2:4" ht="15">
      <c r="B8" s="315" t="s">
        <v>8</v>
      </c>
      <c r="C8" s="316"/>
      <c r="D8" s="316"/>
    </row>
    <row r="9" spans="2:4" ht="15.75">
      <c r="B9" s="317" t="s">
        <v>105</v>
      </c>
      <c r="C9" s="318"/>
      <c r="D9" s="318"/>
    </row>
    <row r="10" spans="2:4" ht="15">
      <c r="B10" s="315" t="s">
        <v>106</v>
      </c>
      <c r="C10" s="316"/>
      <c r="D10" s="316"/>
    </row>
    <row r="11" spans="2:4" ht="15.75" thickBot="1">
      <c r="B11" s="215"/>
      <c r="D11" s="216" t="s">
        <v>107</v>
      </c>
    </row>
    <row r="12" spans="2:4" ht="29.25" thickBot="1">
      <c r="B12" s="217"/>
      <c r="C12" s="218" t="s">
        <v>108</v>
      </c>
      <c r="D12" s="218" t="s">
        <v>109</v>
      </c>
    </row>
    <row r="13" spans="2:4" ht="15.75" thickBot="1">
      <c r="B13" s="219" t="s">
        <v>110</v>
      </c>
      <c r="C13" s="220"/>
      <c r="D13" s="220"/>
    </row>
    <row r="14" spans="2:4" ht="15.75" thickBot="1">
      <c r="B14" s="221"/>
      <c r="C14" s="220"/>
      <c r="D14" s="220"/>
    </row>
    <row r="15" spans="2:5" ht="30.75" thickBot="1">
      <c r="B15" s="221" t="s">
        <v>111</v>
      </c>
      <c r="C15" s="222">
        <v>27237277</v>
      </c>
      <c r="D15" s="220">
        <v>24716084</v>
      </c>
      <c r="E15" s="223"/>
    </row>
    <row r="16" spans="2:5" ht="16.5" thickBot="1">
      <c r="B16" s="224" t="s">
        <v>112</v>
      </c>
      <c r="C16" s="222">
        <v>-148466665.355</v>
      </c>
      <c r="D16" s="222">
        <v>-96673297</v>
      </c>
      <c r="E16" s="223"/>
    </row>
    <row r="17" spans="2:4" ht="30.75" thickBot="1">
      <c r="B17" s="221" t="s">
        <v>113</v>
      </c>
      <c r="C17" s="220">
        <v>-254886.35500000045</v>
      </c>
      <c r="D17" s="220">
        <v>-4386401</v>
      </c>
    </row>
    <row r="18" spans="2:4" ht="15.75" thickBot="1">
      <c r="B18" s="221" t="s">
        <v>114</v>
      </c>
      <c r="C18" s="220">
        <v>-157942096</v>
      </c>
      <c r="D18" s="220">
        <v>-91048153</v>
      </c>
    </row>
    <row r="19" spans="2:4" ht="30.75" thickBot="1">
      <c r="B19" s="221" t="s">
        <v>115</v>
      </c>
      <c r="C19" s="220">
        <v>9623659</v>
      </c>
      <c r="D19" s="220">
        <v>-1161688</v>
      </c>
    </row>
    <row r="20" spans="2:4" ht="15.75" thickBot="1">
      <c r="B20" s="221" t="s">
        <v>116</v>
      </c>
      <c r="C20" s="220">
        <v>105001</v>
      </c>
      <c r="D20" s="220">
        <v>-94978</v>
      </c>
    </row>
    <row r="21" spans="2:4" ht="15.75" hidden="1" thickBot="1">
      <c r="B21" s="221" t="s">
        <v>117</v>
      </c>
      <c r="C21" s="220">
        <v>0</v>
      </c>
      <c r="D21" s="220">
        <v>0</v>
      </c>
    </row>
    <row r="22" spans="2:4" ht="15.75" thickBot="1">
      <c r="B22" s="221" t="s">
        <v>118</v>
      </c>
      <c r="C22" s="220">
        <v>1657</v>
      </c>
      <c r="D22" s="220">
        <v>17923</v>
      </c>
    </row>
    <row r="23" spans="2:4" ht="15.75" thickBot="1">
      <c r="B23" s="221"/>
      <c r="C23" s="220"/>
      <c r="D23" s="220"/>
    </row>
    <row r="24" spans="2:5" ht="15" customHeight="1">
      <c r="B24" s="225" t="s">
        <v>119</v>
      </c>
      <c r="C24" s="319">
        <v>130441927</v>
      </c>
      <c r="D24" s="319">
        <v>84789148</v>
      </c>
      <c r="E24" s="223"/>
    </row>
    <row r="25" spans="2:4" ht="15.75" customHeight="1" thickBot="1">
      <c r="B25" s="224" t="s">
        <v>120</v>
      </c>
      <c r="C25" s="320"/>
      <c r="D25" s="320"/>
    </row>
    <row r="26" spans="2:4" ht="15.75" thickBot="1">
      <c r="B26" s="226" t="s">
        <v>121</v>
      </c>
      <c r="C26" s="220">
        <v>141045311</v>
      </c>
      <c r="D26" s="220">
        <v>58859473</v>
      </c>
    </row>
    <row r="27" spans="2:4" ht="15.75" thickBot="1">
      <c r="B27" s="226" t="s">
        <v>122</v>
      </c>
      <c r="C27" s="220">
        <v>0</v>
      </c>
      <c r="D27" s="220">
        <v>-18586009</v>
      </c>
    </row>
    <row r="28" spans="2:6" ht="15.75" thickBot="1">
      <c r="B28" s="226" t="s">
        <v>123</v>
      </c>
      <c r="C28" s="227">
        <v>11240312</v>
      </c>
      <c r="D28" s="220">
        <v>-1341937</v>
      </c>
      <c r="F28" s="228"/>
    </row>
    <row r="29" spans="2:4" ht="15.75" thickBot="1">
      <c r="B29" s="226" t="s">
        <v>124</v>
      </c>
      <c r="C29" s="220">
        <v>-21843696</v>
      </c>
      <c r="D29" s="220">
        <v>45857621</v>
      </c>
    </row>
    <row r="30" spans="2:4" ht="15.75" thickBot="1">
      <c r="B30" s="226"/>
      <c r="C30" s="220"/>
      <c r="D30" s="220"/>
    </row>
    <row r="31" spans="2:4" ht="15">
      <c r="B31" s="225" t="s">
        <v>125</v>
      </c>
      <c r="C31" s="323">
        <v>-12750635</v>
      </c>
      <c r="D31" s="323">
        <v>-14596851</v>
      </c>
    </row>
    <row r="32" spans="2:4" ht="15.75" thickBot="1">
      <c r="B32" s="224" t="s">
        <v>126</v>
      </c>
      <c r="C32" s="324"/>
      <c r="D32" s="324"/>
    </row>
    <row r="33" spans="2:4" ht="15.75" thickBot="1">
      <c r="B33" s="226"/>
      <c r="C33" s="220"/>
      <c r="D33" s="220"/>
    </row>
    <row r="34" spans="2:5" ht="15" customHeight="1">
      <c r="B34" s="225" t="s">
        <v>127</v>
      </c>
      <c r="C34" s="319">
        <v>-3538096.3549999893</v>
      </c>
      <c r="D34" s="319">
        <v>-1764916</v>
      </c>
      <c r="E34" s="223"/>
    </row>
    <row r="35" spans="2:4" ht="15.75" customHeight="1" thickBot="1">
      <c r="B35" s="224" t="s">
        <v>126</v>
      </c>
      <c r="C35" s="320"/>
      <c r="D35" s="320"/>
    </row>
    <row r="36" spans="2:4" ht="15.75" thickBot="1">
      <c r="B36" s="226"/>
      <c r="C36" s="220"/>
      <c r="D36" s="220"/>
    </row>
    <row r="37" spans="2:4" ht="15.75" thickBot="1">
      <c r="B37" s="226" t="s">
        <v>128</v>
      </c>
      <c r="C37" s="220">
        <v>-2000472</v>
      </c>
      <c r="D37" s="220">
        <v>-1112757</v>
      </c>
    </row>
    <row r="38" spans="2:4" ht="15.75" thickBot="1">
      <c r="B38" s="226"/>
      <c r="C38" s="220"/>
      <c r="D38" s="220"/>
    </row>
    <row r="39" spans="2:5" ht="15" customHeight="1">
      <c r="B39" s="229" t="s">
        <v>129</v>
      </c>
      <c r="C39" s="321">
        <v>-5538568.354999989</v>
      </c>
      <c r="D39" s="321">
        <v>-2877673</v>
      </c>
      <c r="E39" s="223"/>
    </row>
    <row r="40" spans="2:4" ht="15.75" customHeight="1" thickBot="1">
      <c r="B40" s="230" t="s">
        <v>130</v>
      </c>
      <c r="C40" s="322"/>
      <c r="D40" s="322"/>
    </row>
    <row r="41" spans="2:4" ht="15.75" thickBot="1">
      <c r="B41" s="226"/>
      <c r="C41" s="220"/>
      <c r="D41" s="220"/>
    </row>
    <row r="42" spans="2:4" ht="15.75" thickBot="1">
      <c r="B42" s="219" t="s">
        <v>131</v>
      </c>
      <c r="C42" s="220"/>
      <c r="D42" s="220"/>
    </row>
    <row r="43" spans="2:4" ht="15.75" thickBot="1">
      <c r="B43" s="226"/>
      <c r="C43" s="220"/>
      <c r="D43" s="220"/>
    </row>
    <row r="44" spans="2:4" ht="15.75" thickBot="1">
      <c r="B44" s="226" t="s">
        <v>132</v>
      </c>
      <c r="C44" s="220">
        <v>-11683312</v>
      </c>
      <c r="D44" s="220">
        <v>-1326873</v>
      </c>
    </row>
    <row r="45" spans="2:4" ht="15.75" thickBot="1">
      <c r="B45" s="226" t="s">
        <v>133</v>
      </c>
      <c r="C45" s="220">
        <v>-232050</v>
      </c>
      <c r="D45" s="220">
        <v>0</v>
      </c>
    </row>
    <row r="46" spans="2:4" ht="15.75" thickBot="1">
      <c r="B46" s="221" t="s">
        <v>134</v>
      </c>
      <c r="C46" s="220">
        <v>-13193166</v>
      </c>
      <c r="D46" s="220">
        <v>-13815535</v>
      </c>
    </row>
    <row r="47" spans="2:4" ht="30.75" thickBot="1">
      <c r="B47" s="221" t="s">
        <v>135</v>
      </c>
      <c r="C47" s="220">
        <v>450064</v>
      </c>
      <c r="D47" s="220">
        <v>-1040861</v>
      </c>
    </row>
    <row r="48" spans="2:4" ht="15.75" thickBot="1">
      <c r="B48" s="226" t="s">
        <v>136</v>
      </c>
      <c r="C48" s="220">
        <v>0</v>
      </c>
      <c r="D48" s="220">
        <v>0</v>
      </c>
    </row>
    <row r="49" spans="2:4" ht="15" customHeight="1">
      <c r="B49" s="225" t="s">
        <v>137</v>
      </c>
      <c r="C49" s="321">
        <v>-24658464</v>
      </c>
      <c r="D49" s="321">
        <v>-16183269</v>
      </c>
    </row>
    <row r="50" spans="2:4" ht="15.75" customHeight="1" thickBot="1">
      <c r="B50" s="224" t="s">
        <v>126</v>
      </c>
      <c r="C50" s="322"/>
      <c r="D50" s="322"/>
    </row>
    <row r="51" spans="2:4" ht="15.75" thickBot="1">
      <c r="B51" s="226"/>
      <c r="C51" s="220"/>
      <c r="D51" s="220"/>
    </row>
    <row r="52" spans="2:4" ht="15.75" thickBot="1">
      <c r="B52" s="219" t="s">
        <v>138</v>
      </c>
      <c r="C52" s="220"/>
      <c r="D52" s="220"/>
    </row>
    <row r="53" spans="2:4" ht="15.75" thickBot="1">
      <c r="B53" s="226"/>
      <c r="C53" s="220"/>
      <c r="D53" s="220"/>
    </row>
    <row r="54" spans="2:4" ht="15.75" thickBot="1">
      <c r="B54" s="226" t="s">
        <v>139</v>
      </c>
      <c r="C54" s="220">
        <v>6300000</v>
      </c>
      <c r="D54" s="220">
        <v>5040000</v>
      </c>
    </row>
    <row r="55" spans="2:4" ht="15.75" thickBot="1">
      <c r="B55" s="226" t="s">
        <v>140</v>
      </c>
      <c r="C55" s="220">
        <v>23315836</v>
      </c>
      <c r="D55" s="220">
        <v>6278893</v>
      </c>
    </row>
    <row r="56" spans="2:4" ht="15.75" hidden="1" thickBot="1">
      <c r="B56" s="226" t="s">
        <v>141</v>
      </c>
      <c r="C56" s="220"/>
      <c r="D56" s="220"/>
    </row>
    <row r="57" spans="2:4" ht="15" customHeight="1">
      <c r="B57" s="225" t="s">
        <v>142</v>
      </c>
      <c r="C57" s="321">
        <v>29615836</v>
      </c>
      <c r="D57" s="321">
        <v>11318893</v>
      </c>
    </row>
    <row r="58" spans="2:4" ht="15.75" customHeight="1" thickBot="1">
      <c r="B58" s="224" t="s">
        <v>126</v>
      </c>
      <c r="C58" s="322"/>
      <c r="D58" s="322"/>
    </row>
    <row r="59" spans="2:4" ht="15.75" thickBot="1">
      <c r="B59" s="226"/>
      <c r="C59" s="220"/>
      <c r="D59" s="220"/>
    </row>
    <row r="60" spans="2:4" ht="16.5" thickBot="1">
      <c r="B60" s="226" t="s">
        <v>143</v>
      </c>
      <c r="C60" s="231">
        <v>7505</v>
      </c>
      <c r="D60" s="231">
        <v>-55764</v>
      </c>
    </row>
    <row r="61" spans="2:4" ht="15.75" thickBot="1">
      <c r="B61" s="226"/>
      <c r="C61" s="220"/>
      <c r="D61" s="220"/>
    </row>
    <row r="62" spans="2:4" ht="15.75" thickBot="1">
      <c r="B62" s="232" t="s">
        <v>144</v>
      </c>
      <c r="C62" s="220"/>
      <c r="D62" s="220"/>
    </row>
    <row r="63" spans="2:4" ht="15.75" thickBot="1">
      <c r="B63" s="226"/>
      <c r="C63" s="220"/>
      <c r="D63" s="220"/>
    </row>
    <row r="64" spans="2:4" ht="16.5" thickBot="1">
      <c r="B64" s="226" t="s">
        <v>145</v>
      </c>
      <c r="C64" s="222">
        <f>'[3]Элиминирование'!N65</f>
        <v>35437119.355000004</v>
      </c>
      <c r="D64" s="220">
        <v>19331360</v>
      </c>
    </row>
    <row r="65" spans="2:4" ht="16.5" thickBot="1">
      <c r="B65" s="226"/>
      <c r="C65" s="222"/>
      <c r="D65" s="220"/>
    </row>
    <row r="66" spans="2:4" ht="16.5" thickBot="1">
      <c r="B66" s="226" t="s">
        <v>146</v>
      </c>
      <c r="C66" s="222">
        <f>'[3]Элиминирование'!N67</f>
        <v>34863428</v>
      </c>
      <c r="D66" s="220">
        <v>11533547</v>
      </c>
    </row>
    <row r="67" spans="2:4" ht="16.5" thickBot="1">
      <c r="B67" s="226"/>
      <c r="C67" s="222"/>
      <c r="D67" s="220"/>
    </row>
    <row r="68" spans="2:4" ht="16.5" thickBot="1">
      <c r="B68" s="226" t="s">
        <v>147</v>
      </c>
      <c r="C68" s="222">
        <f>C66-C64</f>
        <v>-573691.3550000042</v>
      </c>
      <c r="D68" s="222">
        <f>D66-D64</f>
        <v>-7797813</v>
      </c>
    </row>
    <row r="69" spans="2:4" ht="15.75">
      <c r="B69" s="233"/>
      <c r="C69" s="234"/>
      <c r="D69" s="234"/>
    </row>
    <row r="70" spans="2:4" ht="15.75" hidden="1">
      <c r="B70" s="233"/>
      <c r="C70" s="234">
        <f>C60+C57+C49+C39</f>
        <v>-573691.3549999893</v>
      </c>
      <c r="D70" s="234">
        <f>D60+D57+D49+D39</f>
        <v>-7797813</v>
      </c>
    </row>
    <row r="71" spans="2:4" ht="15.75" hidden="1">
      <c r="B71" s="233"/>
      <c r="C71" s="234">
        <f>C39+C49+C57+C60</f>
        <v>-573691.3549999893</v>
      </c>
      <c r="D71" s="234">
        <f>D39+D49+D57+D60</f>
        <v>-7797813</v>
      </c>
    </row>
    <row r="72" spans="3:4" ht="15" hidden="1">
      <c r="C72" s="213">
        <f>C68-C71</f>
        <v>-1.4901161193847656E-08</v>
      </c>
      <c r="D72" s="213">
        <f>D68-D71</f>
        <v>0</v>
      </c>
    </row>
    <row r="73" spans="2:4" ht="15" hidden="1">
      <c r="B73" s="228"/>
      <c r="C73" s="228">
        <f>C39+C57+C49+C60</f>
        <v>-573691.3549999893</v>
      </c>
      <c r="D73" s="228">
        <f>D39+D57+D49+D60</f>
        <v>-7797813</v>
      </c>
    </row>
    <row r="74" spans="2:7" ht="15.75">
      <c r="B74" s="235" t="s">
        <v>148</v>
      </c>
      <c r="C74" s="235" t="s">
        <v>55</v>
      </c>
      <c r="D74" s="236"/>
      <c r="F74" s="213"/>
      <c r="G74" s="237"/>
    </row>
    <row r="75" spans="2:7" ht="15.75">
      <c r="B75" s="235"/>
      <c r="C75" s="238"/>
      <c r="F75" s="213"/>
      <c r="G75" s="237"/>
    </row>
    <row r="76" spans="2:7" ht="15.75" hidden="1">
      <c r="B76" s="235" t="s">
        <v>149</v>
      </c>
      <c r="C76" s="238"/>
      <c r="F76" s="239"/>
      <c r="G76" s="237"/>
    </row>
    <row r="77" spans="2:7" ht="15.75">
      <c r="B77" s="235" t="s">
        <v>56</v>
      </c>
      <c r="C77" s="235" t="s">
        <v>57</v>
      </c>
      <c r="F77" s="239"/>
      <c r="G77" s="237"/>
    </row>
    <row r="78" spans="2:3" ht="15">
      <c r="B78" s="240"/>
      <c r="C78" s="241"/>
    </row>
    <row r="80" ht="15">
      <c r="B80" s="242" t="s">
        <v>150</v>
      </c>
    </row>
    <row r="81" ht="15">
      <c r="B81" s="242" t="s">
        <v>151</v>
      </c>
    </row>
    <row r="82" ht="15">
      <c r="B82" s="55"/>
    </row>
  </sheetData>
  <sheetProtection/>
  <mergeCells count="16">
    <mergeCell ref="C49:C50"/>
    <mergeCell ref="D49:D50"/>
    <mergeCell ref="C57:C58"/>
    <mergeCell ref="D57:D58"/>
    <mergeCell ref="C31:C32"/>
    <mergeCell ref="D31:D32"/>
    <mergeCell ref="C34:C35"/>
    <mergeCell ref="D34:D35"/>
    <mergeCell ref="C39:C40"/>
    <mergeCell ref="D39:D40"/>
    <mergeCell ref="B7:D7"/>
    <mergeCell ref="B8:D8"/>
    <mergeCell ref="B9:D9"/>
    <mergeCell ref="B10:D10"/>
    <mergeCell ref="C24:C25"/>
    <mergeCell ref="D24:D25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">
      <selection activeCell="G60" sqref="G60"/>
    </sheetView>
  </sheetViews>
  <sheetFormatPr defaultColWidth="9.140625" defaultRowHeight="15"/>
  <cols>
    <col min="1" max="1" width="63.57421875" style="303" customWidth="1"/>
    <col min="2" max="2" width="18.8515625" style="289" customWidth="1"/>
    <col min="3" max="3" width="17.421875" style="289" customWidth="1"/>
    <col min="4" max="4" width="17.28125" style="289" customWidth="1"/>
    <col min="5" max="5" width="22.421875" style="289" customWidth="1"/>
    <col min="6" max="6" width="17.8515625" style="289" customWidth="1"/>
    <col min="7" max="7" width="16.421875" style="289" customWidth="1"/>
    <col min="8" max="8" width="16.421875" style="289" hidden="1" customWidth="1"/>
    <col min="9" max="9" width="21.00390625" style="289" customWidth="1"/>
    <col min="10" max="11" width="16.140625" style="289" customWidth="1"/>
    <col min="12" max="12" width="19.140625" style="289" customWidth="1"/>
    <col min="13" max="13" width="23.8515625" style="246" customWidth="1"/>
    <col min="14" max="14" width="13.7109375" style="246" bestFit="1" customWidth="1"/>
    <col min="15" max="16384" width="9.140625" style="246" customWidth="1"/>
  </cols>
  <sheetData>
    <row r="1" spans="1:13" ht="15.75">
      <c r="A1" s="243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5" t="s">
        <v>1</v>
      </c>
    </row>
    <row r="2" spans="1:12" ht="15.75">
      <c r="A2" s="243" t="s">
        <v>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12" ht="15.75">
      <c r="A3" s="243" t="s">
        <v>3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</row>
    <row r="4" spans="1:12" ht="21" customHeight="1">
      <c r="A4" s="326" t="s">
        <v>4</v>
      </c>
      <c r="B4" s="326"/>
      <c r="C4" s="244"/>
      <c r="D4" s="244"/>
      <c r="E4" s="244"/>
      <c r="F4" s="244"/>
      <c r="G4" s="244"/>
      <c r="H4" s="244"/>
      <c r="I4" s="244"/>
      <c r="J4" s="244"/>
      <c r="K4" s="244"/>
      <c r="L4" s="244"/>
    </row>
    <row r="5" spans="1:12" ht="23.25" customHeight="1">
      <c r="A5" s="326" t="s">
        <v>152</v>
      </c>
      <c r="B5" s="326"/>
      <c r="C5" s="244"/>
      <c r="D5" s="244"/>
      <c r="E5" s="244"/>
      <c r="F5" s="244"/>
      <c r="G5" s="244"/>
      <c r="H5" s="244"/>
      <c r="I5" s="244"/>
      <c r="J5" s="244"/>
      <c r="K5" s="244"/>
      <c r="L5" s="244"/>
    </row>
    <row r="6" spans="1:12" ht="15.75">
      <c r="A6" s="247"/>
      <c r="B6" s="248"/>
      <c r="C6" s="244"/>
      <c r="D6" s="244"/>
      <c r="E6" s="244"/>
      <c r="F6" s="244"/>
      <c r="G6" s="244"/>
      <c r="H6" s="244"/>
      <c r="I6" s="244"/>
      <c r="J6" s="244"/>
      <c r="K6" s="244"/>
      <c r="L6" s="244"/>
    </row>
    <row r="7" spans="1:13" s="249" customFormat="1" ht="15.75">
      <c r="A7" s="325" t="s">
        <v>153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</row>
    <row r="8" spans="1:13" s="249" customFormat="1" ht="15.75">
      <c r="A8" s="325" t="s">
        <v>154</v>
      </c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</row>
    <row r="9" spans="1:13" ht="15.75">
      <c r="A9" s="327" t="s">
        <v>155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</row>
    <row r="10" spans="1:13" ht="15.75">
      <c r="A10" s="328" t="s">
        <v>156</v>
      </c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</row>
    <row r="11" spans="1:13" ht="15.75">
      <c r="A11" s="325"/>
      <c r="B11" s="325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</row>
    <row r="12" spans="1:13" ht="16.5" thickBot="1">
      <c r="A12" s="250"/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 t="s">
        <v>157</v>
      </c>
    </row>
    <row r="13" spans="1:13" ht="126">
      <c r="A13" s="252"/>
      <c r="B13" s="253" t="s">
        <v>158</v>
      </c>
      <c r="C13" s="254" t="s">
        <v>159</v>
      </c>
      <c r="D13" s="254" t="s">
        <v>160</v>
      </c>
      <c r="E13" s="253" t="s">
        <v>161</v>
      </c>
      <c r="F13" s="253" t="s">
        <v>162</v>
      </c>
      <c r="G13" s="253" t="s">
        <v>46</v>
      </c>
      <c r="H13" s="255" t="s">
        <v>163</v>
      </c>
      <c r="I13" s="255" t="s">
        <v>47</v>
      </c>
      <c r="J13" s="256" t="s">
        <v>164</v>
      </c>
      <c r="K13" s="257" t="s">
        <v>165</v>
      </c>
      <c r="L13" s="257" t="s">
        <v>166</v>
      </c>
      <c r="M13" s="258" t="s">
        <v>167</v>
      </c>
    </row>
    <row r="14" spans="1:13" s="263" customFormat="1" ht="15.75">
      <c r="A14" s="259">
        <v>1</v>
      </c>
      <c r="B14" s="260">
        <v>2</v>
      </c>
      <c r="C14" s="260">
        <v>3</v>
      </c>
      <c r="D14" s="260">
        <v>4</v>
      </c>
      <c r="E14" s="260">
        <v>5</v>
      </c>
      <c r="F14" s="260">
        <v>6</v>
      </c>
      <c r="G14" s="260">
        <v>7</v>
      </c>
      <c r="H14" s="260">
        <v>8</v>
      </c>
      <c r="I14" s="260">
        <v>8</v>
      </c>
      <c r="J14" s="260">
        <v>9</v>
      </c>
      <c r="K14" s="260">
        <v>10</v>
      </c>
      <c r="L14" s="261">
        <v>11</v>
      </c>
      <c r="M14" s="262">
        <v>12</v>
      </c>
    </row>
    <row r="15" spans="1:13" s="267" customFormat="1" ht="15.75">
      <c r="A15" s="264" t="s">
        <v>168</v>
      </c>
      <c r="B15" s="265">
        <v>29971910</v>
      </c>
      <c r="C15" s="265">
        <v>27539</v>
      </c>
      <c r="D15" s="265">
        <v>13247</v>
      </c>
      <c r="E15" s="265">
        <v>29992</v>
      </c>
      <c r="F15" s="265">
        <v>78453</v>
      </c>
      <c r="G15" s="265">
        <v>2843529</v>
      </c>
      <c r="H15" s="265">
        <v>0</v>
      </c>
      <c r="I15" s="265"/>
      <c r="J15" s="265">
        <v>2045238</v>
      </c>
      <c r="K15" s="265">
        <v>35009908</v>
      </c>
      <c r="L15" s="265">
        <v>245395</v>
      </c>
      <c r="M15" s="266">
        <v>35255303</v>
      </c>
    </row>
    <row r="16" spans="1:13" s="267" customFormat="1" ht="15.75">
      <c r="A16" s="268" t="s">
        <v>169</v>
      </c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6"/>
    </row>
    <row r="17" spans="1:13" s="267" customFormat="1" ht="15.75">
      <c r="A17" s="269" t="s">
        <v>90</v>
      </c>
      <c r="B17" s="270">
        <v>0</v>
      </c>
      <c r="C17" s="270">
        <v>0</v>
      </c>
      <c r="D17" s="270">
        <v>0</v>
      </c>
      <c r="E17" s="270">
        <v>0</v>
      </c>
      <c r="F17" s="270">
        <v>0</v>
      </c>
      <c r="G17" s="270">
        <v>0</v>
      </c>
      <c r="H17" s="270">
        <v>0</v>
      </c>
      <c r="I17" s="270"/>
      <c r="J17" s="270">
        <v>11658479</v>
      </c>
      <c r="K17" s="270">
        <v>11658479</v>
      </c>
      <c r="L17" s="270">
        <v>-2891</v>
      </c>
      <c r="M17" s="266">
        <v>11655588</v>
      </c>
    </row>
    <row r="18" spans="1:13" s="267" customFormat="1" ht="15.75">
      <c r="A18" s="268" t="s">
        <v>170</v>
      </c>
      <c r="B18" s="270"/>
      <c r="C18" s="270"/>
      <c r="D18" s="270"/>
      <c r="E18" s="270"/>
      <c r="F18" s="270"/>
      <c r="G18" s="270"/>
      <c r="H18" s="270"/>
      <c r="I18" s="270"/>
      <c r="J18" s="265"/>
      <c r="K18" s="265"/>
      <c r="L18" s="265"/>
      <c r="M18" s="266"/>
    </row>
    <row r="19" spans="1:13" s="267" customFormat="1" ht="47.25" customHeight="1">
      <c r="A19" s="269" t="s">
        <v>171</v>
      </c>
      <c r="B19" s="270">
        <v>0</v>
      </c>
      <c r="C19" s="270">
        <v>0</v>
      </c>
      <c r="D19" s="270">
        <v>0</v>
      </c>
      <c r="E19" s="270">
        <v>-21984</v>
      </c>
      <c r="F19" s="271">
        <v>0</v>
      </c>
      <c r="G19" s="271">
        <v>0</v>
      </c>
      <c r="H19" s="271">
        <v>0</v>
      </c>
      <c r="I19" s="271"/>
      <c r="J19" s="265">
        <v>0</v>
      </c>
      <c r="K19" s="265">
        <v>-21984</v>
      </c>
      <c r="L19" s="265">
        <v>0</v>
      </c>
      <c r="M19" s="266">
        <v>-21984</v>
      </c>
    </row>
    <row r="20" spans="1:13" s="267" customFormat="1" ht="64.5" customHeight="1" hidden="1">
      <c r="A20" s="269" t="s">
        <v>172</v>
      </c>
      <c r="B20" s="270">
        <v>0</v>
      </c>
      <c r="C20" s="270">
        <v>0</v>
      </c>
      <c r="D20" s="270">
        <v>0</v>
      </c>
      <c r="E20" s="271"/>
      <c r="F20" s="271">
        <v>0</v>
      </c>
      <c r="G20" s="271">
        <v>0</v>
      </c>
      <c r="H20" s="271">
        <v>0</v>
      </c>
      <c r="I20" s="271"/>
      <c r="J20" s="265">
        <v>0</v>
      </c>
      <c r="K20" s="265">
        <v>0</v>
      </c>
      <c r="L20" s="265">
        <v>0</v>
      </c>
      <c r="M20" s="266">
        <v>0</v>
      </c>
    </row>
    <row r="21" spans="1:13" s="267" customFormat="1" ht="30.75" customHeight="1">
      <c r="A21" s="272" t="s">
        <v>97</v>
      </c>
      <c r="B21" s="270">
        <v>0</v>
      </c>
      <c r="C21" s="270">
        <v>0</v>
      </c>
      <c r="D21" s="270">
        <v>0</v>
      </c>
      <c r="E21" s="270">
        <v>0</v>
      </c>
      <c r="F21" s="270">
        <v>-56033</v>
      </c>
      <c r="G21" s="271">
        <v>0</v>
      </c>
      <c r="H21" s="271">
        <v>0</v>
      </c>
      <c r="I21" s="271"/>
      <c r="J21" s="265">
        <v>0</v>
      </c>
      <c r="K21" s="265">
        <v>-56033</v>
      </c>
      <c r="L21" s="265">
        <v>0</v>
      </c>
      <c r="M21" s="266">
        <v>-56033</v>
      </c>
    </row>
    <row r="22" spans="1:13" s="267" customFormat="1" ht="27" customHeight="1">
      <c r="A22" s="269" t="s">
        <v>173</v>
      </c>
      <c r="B22" s="270">
        <v>0</v>
      </c>
      <c r="C22" s="270">
        <v>0</v>
      </c>
      <c r="D22" s="270">
        <v>-838</v>
      </c>
      <c r="E22" s="270">
        <v>0</v>
      </c>
      <c r="F22" s="270">
        <v>0</v>
      </c>
      <c r="G22" s="270">
        <v>0</v>
      </c>
      <c r="H22" s="270">
        <v>0</v>
      </c>
      <c r="I22" s="270"/>
      <c r="J22" s="270">
        <v>838</v>
      </c>
      <c r="K22" s="270">
        <v>0</v>
      </c>
      <c r="L22" s="270">
        <v>0</v>
      </c>
      <c r="M22" s="266">
        <v>0</v>
      </c>
    </row>
    <row r="23" spans="1:13" s="267" customFormat="1" ht="21.75" customHeight="1" hidden="1">
      <c r="A23" s="269" t="s">
        <v>174</v>
      </c>
      <c r="B23" s="270"/>
      <c r="C23" s="270"/>
      <c r="D23" s="270"/>
      <c r="E23" s="270"/>
      <c r="F23" s="270"/>
      <c r="G23" s="270"/>
      <c r="H23" s="270"/>
      <c r="I23" s="270"/>
      <c r="J23" s="270">
        <v>0</v>
      </c>
      <c r="K23" s="270">
        <v>0</v>
      </c>
      <c r="L23" s="270"/>
      <c r="M23" s="266">
        <v>0</v>
      </c>
    </row>
    <row r="24" spans="1:13" s="267" customFormat="1" ht="16.5" customHeight="1">
      <c r="A24" s="264" t="s">
        <v>175</v>
      </c>
      <c r="B24" s="270">
        <v>0</v>
      </c>
      <c r="C24" s="270">
        <v>0</v>
      </c>
      <c r="D24" s="270">
        <v>-838</v>
      </c>
      <c r="E24" s="270">
        <v>-21984</v>
      </c>
      <c r="F24" s="270">
        <v>-56033</v>
      </c>
      <c r="G24" s="270">
        <v>0</v>
      </c>
      <c r="H24" s="270">
        <v>0</v>
      </c>
      <c r="I24" s="270"/>
      <c r="J24" s="270">
        <v>838</v>
      </c>
      <c r="K24" s="270">
        <v>-78017</v>
      </c>
      <c r="L24" s="270">
        <v>0</v>
      </c>
      <c r="M24" s="266">
        <v>-78017</v>
      </c>
    </row>
    <row r="25" spans="1:13" s="267" customFormat="1" ht="18.75" customHeight="1">
      <c r="A25" s="268" t="s">
        <v>176</v>
      </c>
      <c r="B25" s="265">
        <v>0</v>
      </c>
      <c r="C25" s="265">
        <v>0</v>
      </c>
      <c r="D25" s="265">
        <v>-838</v>
      </c>
      <c r="E25" s="265">
        <v>-21984</v>
      </c>
      <c r="F25" s="265">
        <v>-56033</v>
      </c>
      <c r="G25" s="265">
        <v>0</v>
      </c>
      <c r="H25" s="265">
        <v>0</v>
      </c>
      <c r="I25" s="265"/>
      <c r="J25" s="265">
        <v>11659317</v>
      </c>
      <c r="K25" s="265">
        <v>11580462</v>
      </c>
      <c r="L25" s="265">
        <v>-2891</v>
      </c>
      <c r="M25" s="266">
        <v>11577571</v>
      </c>
    </row>
    <row r="26" spans="1:13" s="267" customFormat="1" ht="28.5" customHeight="1">
      <c r="A26" s="273" t="s">
        <v>177</v>
      </c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6">
        <v>0</v>
      </c>
    </row>
    <row r="27" spans="1:13" s="267" customFormat="1" ht="16.5" customHeight="1">
      <c r="A27" s="274" t="s">
        <v>139</v>
      </c>
      <c r="B27" s="265">
        <v>5040000</v>
      </c>
      <c r="C27" s="265">
        <v>0</v>
      </c>
      <c r="D27" s="265">
        <v>0</v>
      </c>
      <c r="E27" s="265">
        <v>0</v>
      </c>
      <c r="F27" s="265">
        <v>0</v>
      </c>
      <c r="G27" s="265">
        <v>0</v>
      </c>
      <c r="H27" s="265">
        <v>0</v>
      </c>
      <c r="I27" s="265"/>
      <c r="J27" s="265">
        <v>0</v>
      </c>
      <c r="K27" s="265">
        <v>5040000</v>
      </c>
      <c r="L27" s="265">
        <v>0</v>
      </c>
      <c r="M27" s="266">
        <v>5040000</v>
      </c>
    </row>
    <row r="28" spans="1:13" s="267" customFormat="1" ht="16.5" customHeight="1">
      <c r="A28" s="269" t="s">
        <v>178</v>
      </c>
      <c r="B28" s="265"/>
      <c r="C28" s="265"/>
      <c r="D28" s="265"/>
      <c r="E28" s="265"/>
      <c r="F28" s="265"/>
      <c r="G28" s="265"/>
      <c r="H28" s="265"/>
      <c r="I28" s="265"/>
      <c r="J28" s="270">
        <v>-185113</v>
      </c>
      <c r="K28" s="265">
        <v>-185113</v>
      </c>
      <c r="L28" s="265"/>
      <c r="M28" s="266">
        <v>-185113</v>
      </c>
    </row>
    <row r="29" spans="1:13" s="267" customFormat="1" ht="16.5" customHeight="1">
      <c r="A29" s="274" t="s">
        <v>179</v>
      </c>
      <c r="B29" s="265"/>
      <c r="C29" s="270"/>
      <c r="D29" s="265"/>
      <c r="E29" s="265"/>
      <c r="F29" s="265"/>
      <c r="G29" s="265"/>
      <c r="H29" s="265"/>
      <c r="I29" s="265"/>
      <c r="J29" s="265"/>
      <c r="K29" s="265">
        <v>0</v>
      </c>
      <c r="L29" s="265"/>
      <c r="M29" s="266">
        <v>0</v>
      </c>
    </row>
    <row r="30" spans="1:13" s="267" customFormat="1" ht="31.5">
      <c r="A30" s="269" t="s">
        <v>180</v>
      </c>
      <c r="B30" s="270">
        <v>-84314</v>
      </c>
      <c r="C30" s="265"/>
      <c r="D30" s="265"/>
      <c r="E30" s="265"/>
      <c r="F30" s="265"/>
      <c r="G30" s="265"/>
      <c r="H30" s="265"/>
      <c r="I30" s="265"/>
      <c r="J30" s="265"/>
      <c r="K30" s="265">
        <v>-84314</v>
      </c>
      <c r="L30" s="265"/>
      <c r="M30" s="266">
        <v>-84314</v>
      </c>
    </row>
    <row r="31" spans="1:13" s="267" customFormat="1" ht="15.75">
      <c r="A31" s="274" t="s">
        <v>181</v>
      </c>
      <c r="B31" s="265"/>
      <c r="C31" s="265"/>
      <c r="D31" s="265"/>
      <c r="E31" s="265"/>
      <c r="F31" s="265"/>
      <c r="G31" s="270">
        <v>4146175</v>
      </c>
      <c r="H31" s="265"/>
      <c r="I31" s="265"/>
      <c r="J31" s="265">
        <v>-4146175</v>
      </c>
      <c r="K31" s="265">
        <v>0</v>
      </c>
      <c r="L31" s="265">
        <v>0</v>
      </c>
      <c r="M31" s="266">
        <v>0</v>
      </c>
    </row>
    <row r="32" spans="1:13" s="267" customFormat="1" ht="15.75">
      <c r="A32" s="273" t="s">
        <v>182</v>
      </c>
      <c r="B32" s="265">
        <f>B15+B25+B27+B28+B29+B30+B31</f>
        <v>34927596</v>
      </c>
      <c r="C32" s="265">
        <f aca="true" t="shared" si="0" ref="C32:M32">C15+C25+C27+C28+C29+C30+C31</f>
        <v>27539</v>
      </c>
      <c r="D32" s="265">
        <f t="shared" si="0"/>
        <v>12409</v>
      </c>
      <c r="E32" s="265">
        <f t="shared" si="0"/>
        <v>8008</v>
      </c>
      <c r="F32" s="265">
        <f t="shared" si="0"/>
        <v>22420</v>
      </c>
      <c r="G32" s="265">
        <f t="shared" si="0"/>
        <v>6989704</v>
      </c>
      <c r="H32" s="265">
        <f t="shared" si="0"/>
        <v>0</v>
      </c>
      <c r="I32" s="265">
        <f t="shared" si="0"/>
        <v>0</v>
      </c>
      <c r="J32" s="265">
        <f t="shared" si="0"/>
        <v>9373267</v>
      </c>
      <c r="K32" s="265">
        <f t="shared" si="0"/>
        <v>51360943</v>
      </c>
      <c r="L32" s="265">
        <f t="shared" si="0"/>
        <v>242504</v>
      </c>
      <c r="M32" s="265">
        <f t="shared" si="0"/>
        <v>51603447</v>
      </c>
    </row>
    <row r="33" spans="1:13" s="267" customFormat="1" ht="15.75" hidden="1">
      <c r="A33" s="273"/>
      <c r="B33" s="270">
        <v>27495540</v>
      </c>
      <c r="C33" s="270">
        <v>27539</v>
      </c>
      <c r="D33" s="270">
        <v>12714</v>
      </c>
      <c r="E33" s="270">
        <v>30696</v>
      </c>
      <c r="F33" s="270">
        <v>82903</v>
      </c>
      <c r="G33" s="270">
        <v>6989704</v>
      </c>
      <c r="H33" s="270"/>
      <c r="I33" s="270"/>
      <c r="J33" s="270">
        <v>5605136</v>
      </c>
      <c r="K33" s="270">
        <v>40244232</v>
      </c>
      <c r="L33" s="270">
        <v>246702</v>
      </c>
      <c r="M33" s="275">
        <v>40490934</v>
      </c>
    </row>
    <row r="34" spans="1:13" s="267" customFormat="1" ht="15.75" hidden="1">
      <c r="A34" s="276"/>
      <c r="B34" s="270">
        <v>7432056</v>
      </c>
      <c r="C34" s="270">
        <v>0</v>
      </c>
      <c r="D34" s="270">
        <v>-305</v>
      </c>
      <c r="E34" s="270">
        <v>-22688</v>
      </c>
      <c r="F34" s="270">
        <v>-60483</v>
      </c>
      <c r="G34" s="270">
        <v>0</v>
      </c>
      <c r="H34" s="270">
        <v>0</v>
      </c>
      <c r="I34" s="270">
        <v>0</v>
      </c>
      <c r="J34" s="270">
        <v>3953244</v>
      </c>
      <c r="K34" s="270">
        <v>11116711</v>
      </c>
      <c r="L34" s="270">
        <v>-4198</v>
      </c>
      <c r="M34" s="270">
        <v>11112513</v>
      </c>
    </row>
    <row r="35" spans="1:13" s="267" customFormat="1" ht="15.75">
      <c r="A35" s="276"/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7"/>
    </row>
    <row r="36" spans="1:13" s="267" customFormat="1" ht="15.75">
      <c r="A36" s="268" t="s">
        <v>183</v>
      </c>
      <c r="B36" s="265">
        <v>34877462</v>
      </c>
      <c r="C36" s="265">
        <v>27675</v>
      </c>
      <c r="D36" s="265">
        <v>12191</v>
      </c>
      <c r="E36" s="265">
        <v>-27983</v>
      </c>
      <c r="F36" s="265">
        <v>0</v>
      </c>
      <c r="G36" s="265">
        <v>6989704</v>
      </c>
      <c r="H36" s="265">
        <v>0</v>
      </c>
      <c r="I36" s="265">
        <v>0</v>
      </c>
      <c r="J36" s="265">
        <v>8772453</v>
      </c>
      <c r="K36" s="265">
        <v>50651502</v>
      </c>
      <c r="L36" s="265">
        <v>251511</v>
      </c>
      <c r="M36" s="266">
        <v>50903013</v>
      </c>
    </row>
    <row r="37" spans="1:13" s="267" customFormat="1" ht="15.75">
      <c r="A37" s="268" t="s">
        <v>169</v>
      </c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6">
        <v>0</v>
      </c>
    </row>
    <row r="38" spans="1:13" s="267" customFormat="1" ht="45" customHeight="1">
      <c r="A38" s="269" t="s">
        <v>90</v>
      </c>
      <c r="B38" s="270">
        <v>0</v>
      </c>
      <c r="C38" s="270">
        <v>0</v>
      </c>
      <c r="D38" s="270">
        <v>0</v>
      </c>
      <c r="E38" s="270">
        <v>0</v>
      </c>
      <c r="F38" s="270">
        <v>0</v>
      </c>
      <c r="G38" s="270">
        <v>0</v>
      </c>
      <c r="H38" s="270">
        <v>0</v>
      </c>
      <c r="I38" s="270"/>
      <c r="J38" s="270">
        <v>11414645</v>
      </c>
      <c r="K38" s="270">
        <v>11414645</v>
      </c>
      <c r="L38" s="270">
        <v>0</v>
      </c>
      <c r="M38" s="266">
        <v>11414645</v>
      </c>
    </row>
    <row r="39" spans="1:13" s="267" customFormat="1" ht="49.5" customHeight="1" hidden="1">
      <c r="A39" s="273" t="s">
        <v>170</v>
      </c>
      <c r="B39" s="270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66">
        <v>0</v>
      </c>
    </row>
    <row r="40" spans="1:13" s="267" customFormat="1" ht="47.25">
      <c r="A40" s="269" t="s">
        <v>171</v>
      </c>
      <c r="B40" s="270">
        <v>0</v>
      </c>
      <c r="C40" s="270">
        <v>0</v>
      </c>
      <c r="D40" s="270">
        <v>0</v>
      </c>
      <c r="E40" s="271">
        <v>-10434</v>
      </c>
      <c r="F40" s="271">
        <v>0</v>
      </c>
      <c r="G40" s="270">
        <v>0</v>
      </c>
      <c r="H40" s="270">
        <v>0</v>
      </c>
      <c r="I40" s="270"/>
      <c r="J40" s="270">
        <v>0</v>
      </c>
      <c r="K40" s="270">
        <v>-10434</v>
      </c>
      <c r="L40" s="270"/>
      <c r="M40" s="266">
        <v>-10434</v>
      </c>
    </row>
    <row r="41" spans="1:13" s="267" customFormat="1" ht="47.25">
      <c r="A41" s="269" t="s">
        <v>172</v>
      </c>
      <c r="B41" s="270">
        <v>0</v>
      </c>
      <c r="C41" s="270">
        <v>0</v>
      </c>
      <c r="D41" s="270">
        <v>0</v>
      </c>
      <c r="E41" s="270">
        <v>22923</v>
      </c>
      <c r="F41" s="271">
        <v>0</v>
      </c>
      <c r="G41" s="271">
        <v>0</v>
      </c>
      <c r="H41" s="271">
        <v>0</v>
      </c>
      <c r="I41" s="271"/>
      <c r="J41" s="270">
        <v>0</v>
      </c>
      <c r="K41" s="270">
        <v>22923</v>
      </c>
      <c r="L41" s="270">
        <v>0</v>
      </c>
      <c r="M41" s="266">
        <v>22923</v>
      </c>
    </row>
    <row r="42" spans="1:13" s="267" customFormat="1" ht="24.75" customHeight="1">
      <c r="A42" s="269" t="s">
        <v>173</v>
      </c>
      <c r="B42" s="270"/>
      <c r="C42" s="270"/>
      <c r="D42" s="270">
        <v>-654</v>
      </c>
      <c r="E42" s="270">
        <v>0</v>
      </c>
      <c r="F42" s="270">
        <v>0</v>
      </c>
      <c r="G42" s="270">
        <v>0</v>
      </c>
      <c r="H42" s="270">
        <v>0</v>
      </c>
      <c r="I42" s="270"/>
      <c r="J42" s="270">
        <v>654</v>
      </c>
      <c r="K42" s="270">
        <v>0</v>
      </c>
      <c r="L42" s="270">
        <v>0</v>
      </c>
      <c r="M42" s="266">
        <v>0</v>
      </c>
    </row>
    <row r="43" spans="1:13" s="267" customFormat="1" ht="18.75" customHeight="1">
      <c r="A43" s="269" t="s">
        <v>47</v>
      </c>
      <c r="B43" s="270"/>
      <c r="C43" s="270"/>
      <c r="D43" s="270"/>
      <c r="E43" s="270"/>
      <c r="F43" s="270"/>
      <c r="G43" s="270"/>
      <c r="H43" s="270"/>
      <c r="I43" s="270">
        <v>102395</v>
      </c>
      <c r="J43" s="270">
        <v>-102395</v>
      </c>
      <c r="K43" s="270"/>
      <c r="L43" s="270"/>
      <c r="M43" s="266">
        <v>0</v>
      </c>
    </row>
    <row r="44" spans="1:13" s="267" customFormat="1" ht="31.5" hidden="1">
      <c r="A44" s="269" t="s">
        <v>97</v>
      </c>
      <c r="B44" s="270">
        <v>0</v>
      </c>
      <c r="C44" s="270">
        <v>0</v>
      </c>
      <c r="D44" s="270">
        <v>0</v>
      </c>
      <c r="E44" s="270">
        <v>0</v>
      </c>
      <c r="F44" s="270"/>
      <c r="G44" s="271">
        <v>0</v>
      </c>
      <c r="H44" s="271">
        <v>0</v>
      </c>
      <c r="I44" s="271"/>
      <c r="J44" s="271">
        <v>0</v>
      </c>
      <c r="K44" s="271">
        <v>0</v>
      </c>
      <c r="L44" s="271">
        <v>0</v>
      </c>
      <c r="M44" s="266">
        <v>0</v>
      </c>
    </row>
    <row r="45" spans="1:13" s="267" customFormat="1" ht="15.75">
      <c r="A45" s="269" t="s">
        <v>175</v>
      </c>
      <c r="B45" s="270">
        <v>0</v>
      </c>
      <c r="C45" s="270">
        <v>0</v>
      </c>
      <c r="D45" s="270">
        <v>-654</v>
      </c>
      <c r="E45" s="270">
        <v>12489</v>
      </c>
      <c r="F45" s="270">
        <v>0</v>
      </c>
      <c r="G45" s="270">
        <v>0</v>
      </c>
      <c r="H45" s="270">
        <v>0</v>
      </c>
      <c r="I45" s="270">
        <v>102395</v>
      </c>
      <c r="J45" s="270">
        <v>-101741</v>
      </c>
      <c r="K45" s="270">
        <v>12489</v>
      </c>
      <c r="L45" s="270">
        <v>0</v>
      </c>
      <c r="M45" s="270">
        <v>12489</v>
      </c>
    </row>
    <row r="46" spans="1:13" s="278" customFormat="1" ht="15.75">
      <c r="A46" s="273" t="s">
        <v>176</v>
      </c>
      <c r="B46" s="265">
        <v>0</v>
      </c>
      <c r="C46" s="265">
        <v>0</v>
      </c>
      <c r="D46" s="265">
        <v>-654</v>
      </c>
      <c r="E46" s="265">
        <v>12489</v>
      </c>
      <c r="F46" s="265">
        <v>0</v>
      </c>
      <c r="G46" s="265">
        <v>0</v>
      </c>
      <c r="H46" s="265">
        <v>0</v>
      </c>
      <c r="I46" s="265">
        <v>102395</v>
      </c>
      <c r="J46" s="265">
        <v>11312904</v>
      </c>
      <c r="K46" s="265">
        <v>11427134</v>
      </c>
      <c r="L46" s="265">
        <v>0</v>
      </c>
      <c r="M46" s="266">
        <v>11427134</v>
      </c>
    </row>
    <row r="47" spans="1:13" s="267" customFormat="1" ht="31.5">
      <c r="A47" s="273" t="s">
        <v>177</v>
      </c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66">
        <v>0</v>
      </c>
    </row>
    <row r="48" spans="1:14" s="267" customFormat="1" ht="15.75" customHeight="1" hidden="1">
      <c r="A48" s="279" t="s">
        <v>184</v>
      </c>
      <c r="B48" s="270"/>
      <c r="C48" s="270">
        <v>0</v>
      </c>
      <c r="D48" s="270">
        <v>0</v>
      </c>
      <c r="E48" s="270">
        <v>0</v>
      </c>
      <c r="F48" s="270">
        <v>0</v>
      </c>
      <c r="G48" s="270">
        <v>0</v>
      </c>
      <c r="H48" s="270">
        <v>0</v>
      </c>
      <c r="I48" s="270"/>
      <c r="J48" s="280">
        <v>0</v>
      </c>
      <c r="K48" s="265">
        <v>0</v>
      </c>
      <c r="L48" s="270">
        <v>0</v>
      </c>
      <c r="M48" s="266">
        <v>0</v>
      </c>
      <c r="N48" s="267">
        <v>232050</v>
      </c>
    </row>
    <row r="49" spans="1:13" s="267" customFormat="1" ht="15.75" customHeight="1" hidden="1">
      <c r="A49" s="279"/>
      <c r="B49" s="270"/>
      <c r="C49" s="270"/>
      <c r="D49" s="270"/>
      <c r="E49" s="270"/>
      <c r="F49" s="270"/>
      <c r="G49" s="270"/>
      <c r="H49" s="270"/>
      <c r="I49" s="270"/>
      <c r="J49" s="281"/>
      <c r="K49" s="265"/>
      <c r="L49" s="270"/>
      <c r="M49" s="266"/>
    </row>
    <row r="50" spans="1:13" s="267" customFormat="1" ht="15.75" customHeight="1" hidden="1">
      <c r="A50" s="279"/>
      <c r="B50" s="270"/>
      <c r="C50" s="270"/>
      <c r="D50" s="270"/>
      <c r="E50" s="270"/>
      <c r="F50" s="270"/>
      <c r="G50" s="270"/>
      <c r="H50" s="270"/>
      <c r="I50" s="270"/>
      <c r="J50" s="281"/>
      <c r="K50" s="265"/>
      <c r="L50" s="270"/>
      <c r="M50" s="266"/>
    </row>
    <row r="51" spans="1:13" s="267" customFormat="1" ht="15.75" customHeight="1" hidden="1">
      <c r="A51" s="279"/>
      <c r="B51" s="270"/>
      <c r="C51" s="270"/>
      <c r="D51" s="270"/>
      <c r="E51" s="270"/>
      <c r="F51" s="270"/>
      <c r="G51" s="270"/>
      <c r="H51" s="270"/>
      <c r="I51" s="270"/>
      <c r="J51" s="281"/>
      <c r="K51" s="265"/>
      <c r="L51" s="270"/>
      <c r="M51" s="266"/>
    </row>
    <row r="52" spans="1:13" s="267" customFormat="1" ht="15.75" customHeight="1" hidden="1">
      <c r="A52" s="279"/>
      <c r="B52" s="270"/>
      <c r="C52" s="270"/>
      <c r="D52" s="270"/>
      <c r="E52" s="270"/>
      <c r="F52" s="270"/>
      <c r="G52" s="270"/>
      <c r="H52" s="270"/>
      <c r="I52" s="270"/>
      <c r="J52" s="281"/>
      <c r="K52" s="265"/>
      <c r="L52" s="270"/>
      <c r="M52" s="266"/>
    </row>
    <row r="53" spans="1:13" s="267" customFormat="1" ht="15.75">
      <c r="A53" s="269" t="s">
        <v>139</v>
      </c>
      <c r="B53" s="281">
        <v>6300000</v>
      </c>
      <c r="C53" s="265">
        <v>0</v>
      </c>
      <c r="D53" s="265">
        <v>0</v>
      </c>
      <c r="E53" s="265">
        <v>0</v>
      </c>
      <c r="F53" s="265">
        <v>0</v>
      </c>
      <c r="G53" s="265">
        <v>0</v>
      </c>
      <c r="H53" s="265">
        <v>0</v>
      </c>
      <c r="I53" s="265"/>
      <c r="J53" s="265">
        <v>0</v>
      </c>
      <c r="K53" s="265">
        <v>6300000</v>
      </c>
      <c r="L53" s="265">
        <v>0</v>
      </c>
      <c r="M53" s="266">
        <v>6300000</v>
      </c>
    </row>
    <row r="54" spans="1:13" s="267" customFormat="1" ht="15.75">
      <c r="A54" s="269" t="s">
        <v>178</v>
      </c>
      <c r="B54" s="281"/>
      <c r="C54" s="265"/>
      <c r="D54" s="265"/>
      <c r="E54" s="265"/>
      <c r="F54" s="265"/>
      <c r="G54" s="265"/>
      <c r="H54" s="265"/>
      <c r="I54" s="265"/>
      <c r="J54" s="270">
        <v>-185917</v>
      </c>
      <c r="K54" s="265">
        <v>-185917</v>
      </c>
      <c r="L54" s="265"/>
      <c r="M54" s="266">
        <v>-185917</v>
      </c>
    </row>
    <row r="55" spans="1:13" s="267" customFormat="1" ht="15.75">
      <c r="A55" s="274" t="s">
        <v>179</v>
      </c>
      <c r="B55" s="281"/>
      <c r="C55" s="270">
        <v>18749</v>
      </c>
      <c r="D55" s="270"/>
      <c r="E55" s="270">
        <v>712</v>
      </c>
      <c r="F55" s="270"/>
      <c r="G55" s="270"/>
      <c r="H55" s="270"/>
      <c r="I55" s="270"/>
      <c r="J55" s="270"/>
      <c r="K55" s="265">
        <v>19461</v>
      </c>
      <c r="L55" s="265">
        <v>-251511</v>
      </c>
      <c r="M55" s="266">
        <v>-232050</v>
      </c>
    </row>
    <row r="56" spans="1:13" s="267" customFormat="1" ht="31.5">
      <c r="A56" s="269" t="s">
        <v>180</v>
      </c>
      <c r="B56" s="281">
        <v>-956</v>
      </c>
      <c r="C56" s="270">
        <v>-78</v>
      </c>
      <c r="D56" s="265"/>
      <c r="E56" s="265"/>
      <c r="F56" s="265"/>
      <c r="G56" s="265"/>
      <c r="H56" s="265"/>
      <c r="I56" s="265"/>
      <c r="J56" s="265"/>
      <c r="K56" s="265">
        <v>-1034</v>
      </c>
      <c r="L56" s="265"/>
      <c r="M56" s="266">
        <v>-1034</v>
      </c>
    </row>
    <row r="57" spans="1:13" s="267" customFormat="1" ht="18.75" customHeight="1">
      <c r="A57" s="264" t="s">
        <v>136</v>
      </c>
      <c r="B57" s="281"/>
      <c r="C57" s="265"/>
      <c r="D57" s="265"/>
      <c r="E57" s="265"/>
      <c r="F57" s="265"/>
      <c r="G57" s="265"/>
      <c r="H57" s="265"/>
      <c r="I57" s="265"/>
      <c r="J57" s="265"/>
      <c r="K57" s="265">
        <v>0</v>
      </c>
      <c r="L57" s="265"/>
      <c r="M57" s="266"/>
    </row>
    <row r="58" spans="1:13" s="267" customFormat="1" ht="21" customHeight="1">
      <c r="A58" s="269" t="s">
        <v>185</v>
      </c>
      <c r="B58" s="265">
        <v>0</v>
      </c>
      <c r="C58" s="265">
        <v>0</v>
      </c>
      <c r="D58" s="265">
        <v>0</v>
      </c>
      <c r="E58" s="265">
        <v>0</v>
      </c>
      <c r="F58" s="265">
        <v>0</v>
      </c>
      <c r="G58" s="281">
        <v>4992972</v>
      </c>
      <c r="H58" s="281">
        <v>0</v>
      </c>
      <c r="I58" s="281"/>
      <c r="J58" s="281">
        <v>-4992972</v>
      </c>
      <c r="K58" s="265">
        <v>0</v>
      </c>
      <c r="L58" s="281">
        <v>0</v>
      </c>
      <c r="M58" s="266">
        <v>0</v>
      </c>
    </row>
    <row r="59" spans="1:13" s="267" customFormat="1" ht="21" customHeight="1" hidden="1">
      <c r="A59" s="269" t="s">
        <v>186</v>
      </c>
      <c r="B59" s="265">
        <v>0</v>
      </c>
      <c r="C59" s="265">
        <v>0</v>
      </c>
      <c r="D59" s="265">
        <v>0</v>
      </c>
      <c r="E59" s="265">
        <v>0</v>
      </c>
      <c r="F59" s="265">
        <v>0</v>
      </c>
      <c r="G59" s="281"/>
      <c r="H59" s="281"/>
      <c r="I59" s="281"/>
      <c r="J59" s="281"/>
      <c r="K59" s="265">
        <f>SUM(B59:J59)</f>
        <v>0</v>
      </c>
      <c r="L59" s="281">
        <v>0</v>
      </c>
      <c r="M59" s="266">
        <f>K59+L59</f>
        <v>0</v>
      </c>
    </row>
    <row r="60" spans="1:13" s="267" customFormat="1" ht="19.5" customHeight="1" thickBot="1">
      <c r="A60" s="282" t="s">
        <v>187</v>
      </c>
      <c r="B60" s="283">
        <f>B36+B46+B53+B58+B59+B48+B56+B54+B55</f>
        <v>41176506</v>
      </c>
      <c r="C60" s="283">
        <f>C36+C46+C53+C58+C59+C48+C56+C54+C55</f>
        <v>46346</v>
      </c>
      <c r="D60" s="283">
        <f>D36+D46+D53+D58+D59+D48+D56+D54</f>
        <v>11537</v>
      </c>
      <c r="E60" s="283">
        <f>E36+E46+E53+E58+E59+E48+E56+E54+E55</f>
        <v>-14782</v>
      </c>
      <c r="F60" s="283">
        <f>F36+F46+F53+F58+F59+F48+F56+F54</f>
        <v>0</v>
      </c>
      <c r="G60" s="283">
        <f>G36+G46+G53+G58+G59+G48+G56+G54</f>
        <v>11982676</v>
      </c>
      <c r="H60" s="283">
        <f>H36+H46+H53+H58+H59+H48+H56+H54</f>
        <v>0</v>
      </c>
      <c r="I60" s="283">
        <f>I46</f>
        <v>102395</v>
      </c>
      <c r="J60" s="283">
        <f>J36+J46+J53+J58+J59+J48+J56+J54</f>
        <v>14906468</v>
      </c>
      <c r="K60" s="283">
        <f>K36+K46+K53+K58+K59+K48+K56+K54+K55</f>
        <v>68211146</v>
      </c>
      <c r="L60" s="283">
        <f>L36+L46+L53+L58+L59+L48+L56+L54+L55</f>
        <v>0</v>
      </c>
      <c r="M60" s="283">
        <f>M36+M46+M53+M58+M59+M48+M56+M54+M55</f>
        <v>68211146</v>
      </c>
    </row>
    <row r="61" spans="1:13" ht="19.5" customHeight="1" hidden="1">
      <c r="A61" s="284"/>
      <c r="B61" s="285">
        <v>37438703</v>
      </c>
      <c r="C61" s="285">
        <v>27592</v>
      </c>
      <c r="D61" s="285">
        <v>11755</v>
      </c>
      <c r="E61" s="285">
        <v>-27048</v>
      </c>
      <c r="F61" s="285"/>
      <c r="G61" s="285">
        <v>11982676</v>
      </c>
      <c r="H61" s="285"/>
      <c r="I61" s="285">
        <v>102395</v>
      </c>
      <c r="J61" s="285">
        <v>11716317</v>
      </c>
      <c r="K61" s="285">
        <v>61252390</v>
      </c>
      <c r="L61" s="285">
        <v>261491</v>
      </c>
      <c r="M61" s="285">
        <v>61513881</v>
      </c>
    </row>
    <row r="62" spans="1:13" ht="19.5" customHeight="1" hidden="1">
      <c r="A62" s="286"/>
      <c r="B62" s="285">
        <f>B60-B61</f>
        <v>3737803</v>
      </c>
      <c r="C62" s="285">
        <f aca="true" t="shared" si="1" ref="C62:M62">C60-C61</f>
        <v>18754</v>
      </c>
      <c r="D62" s="285">
        <f t="shared" si="1"/>
        <v>-218</v>
      </c>
      <c r="E62" s="285">
        <f t="shared" si="1"/>
        <v>12266</v>
      </c>
      <c r="F62" s="285">
        <f t="shared" si="1"/>
        <v>0</v>
      </c>
      <c r="G62" s="285">
        <f t="shared" si="1"/>
        <v>0</v>
      </c>
      <c r="H62" s="285">
        <f t="shared" si="1"/>
        <v>0</v>
      </c>
      <c r="I62" s="285">
        <f t="shared" si="1"/>
        <v>0</v>
      </c>
      <c r="J62" s="285">
        <f t="shared" si="1"/>
        <v>3190151</v>
      </c>
      <c r="K62" s="285">
        <f t="shared" si="1"/>
        <v>6958756</v>
      </c>
      <c r="L62" s="285">
        <f t="shared" si="1"/>
        <v>-261491</v>
      </c>
      <c r="M62" s="285">
        <f t="shared" si="1"/>
        <v>6697265</v>
      </c>
    </row>
    <row r="63" spans="1:13" ht="19.5" customHeight="1" hidden="1">
      <c r="A63" s="286"/>
      <c r="B63" s="285">
        <v>41176506</v>
      </c>
      <c r="C63" s="285">
        <v>46346</v>
      </c>
      <c r="D63" s="285">
        <v>11537</v>
      </c>
      <c r="E63" s="285">
        <v>-14782</v>
      </c>
      <c r="F63" s="285"/>
      <c r="G63" s="285">
        <v>11982676</v>
      </c>
      <c r="H63" s="285"/>
      <c r="I63" s="285">
        <v>102395</v>
      </c>
      <c r="J63" s="285">
        <v>14906468</v>
      </c>
      <c r="K63" s="285">
        <v>68211146</v>
      </c>
      <c r="L63" s="285"/>
      <c r="M63" s="285">
        <v>68211146</v>
      </c>
    </row>
    <row r="64" spans="1:13" ht="19.5" customHeight="1" hidden="1">
      <c r="A64" s="286"/>
      <c r="B64" s="285">
        <f>B60-B63</f>
        <v>0</v>
      </c>
      <c r="C64" s="285">
        <f aca="true" t="shared" si="2" ref="C64:I64">C60-C63</f>
        <v>0</v>
      </c>
      <c r="D64" s="285">
        <f t="shared" si="2"/>
        <v>0</v>
      </c>
      <c r="E64" s="285">
        <f t="shared" si="2"/>
        <v>0</v>
      </c>
      <c r="F64" s="285">
        <f t="shared" si="2"/>
        <v>0</v>
      </c>
      <c r="G64" s="285">
        <f t="shared" si="2"/>
        <v>0</v>
      </c>
      <c r="H64" s="285">
        <f t="shared" si="2"/>
        <v>0</v>
      </c>
      <c r="I64" s="285">
        <f t="shared" si="2"/>
        <v>0</v>
      </c>
      <c r="J64" s="285">
        <f>J60-J63</f>
        <v>0</v>
      </c>
      <c r="K64" s="285">
        <f>K60-K63</f>
        <v>0</v>
      </c>
      <c r="L64" s="285">
        <f>L60-L63</f>
        <v>0</v>
      </c>
      <c r="M64" s="285">
        <f>M60-M63</f>
        <v>0</v>
      </c>
    </row>
    <row r="65" spans="1:13" ht="19.5" customHeight="1">
      <c r="A65" s="286"/>
      <c r="B65" s="285"/>
      <c r="C65" s="285"/>
      <c r="D65" s="285"/>
      <c r="E65" s="285"/>
      <c r="F65" s="285"/>
      <c r="G65" s="285"/>
      <c r="H65" s="285"/>
      <c r="I65" s="285"/>
      <c r="J65" s="285"/>
      <c r="K65" s="285"/>
      <c r="L65" s="285"/>
      <c r="M65" s="285"/>
    </row>
    <row r="66" spans="1:13" ht="19.5" customHeight="1">
      <c r="A66" s="286" t="s">
        <v>188</v>
      </c>
      <c r="B66" s="285"/>
      <c r="C66" s="285"/>
      <c r="D66" s="285"/>
      <c r="E66" s="285"/>
      <c r="F66" s="285"/>
      <c r="G66" s="285"/>
      <c r="H66" s="285"/>
      <c r="I66" s="285"/>
      <c r="J66" s="285"/>
      <c r="K66" s="285"/>
      <c r="L66" s="285"/>
      <c r="M66" s="285"/>
    </row>
    <row r="67" spans="1:13" ht="19.5" customHeight="1">
      <c r="A67" s="284"/>
      <c r="B67" s="285"/>
      <c r="C67" s="285"/>
      <c r="D67" s="285"/>
      <c r="E67" s="285"/>
      <c r="F67" s="285"/>
      <c r="G67" s="285"/>
      <c r="H67" s="285"/>
      <c r="I67" s="285"/>
      <c r="J67" s="285"/>
      <c r="K67" s="285"/>
      <c r="L67" s="285"/>
      <c r="M67" s="285"/>
    </row>
    <row r="68" spans="1:10" ht="20.25" customHeight="1">
      <c r="A68" s="287" t="s">
        <v>54</v>
      </c>
      <c r="B68" s="288" t="s">
        <v>55</v>
      </c>
      <c r="C68" s="287"/>
      <c r="J68" s="285"/>
    </row>
    <row r="69" spans="1:3" ht="18.75">
      <c r="A69" s="290"/>
      <c r="B69" s="290"/>
      <c r="C69" s="290"/>
    </row>
    <row r="70" spans="1:3" ht="18.75">
      <c r="A70" s="291"/>
      <c r="B70" s="291"/>
      <c r="C70" s="291"/>
    </row>
    <row r="71" spans="1:4" ht="21" customHeight="1">
      <c r="A71" s="292" t="s">
        <v>56</v>
      </c>
      <c r="B71" s="293" t="s">
        <v>57</v>
      </c>
      <c r="C71" s="292"/>
      <c r="D71" s="294"/>
    </row>
    <row r="72" spans="1:3" ht="15.75">
      <c r="A72" s="295"/>
      <c r="B72" s="295"/>
      <c r="C72" s="295"/>
    </row>
    <row r="73" spans="1:3" ht="15.75">
      <c r="A73" s="296"/>
      <c r="B73" s="296"/>
      <c r="C73" s="296"/>
    </row>
    <row r="74" spans="1:3" ht="15.75">
      <c r="A74" s="297"/>
      <c r="B74" s="298"/>
      <c r="C74" s="298"/>
    </row>
    <row r="75" spans="1:8" ht="15.75">
      <c r="A75" s="299" t="s">
        <v>189</v>
      </c>
      <c r="B75" s="298"/>
      <c r="C75" s="298"/>
      <c r="H75" s="300"/>
    </row>
    <row r="76" spans="1:3" ht="15.75">
      <c r="A76" s="301" t="s">
        <v>190</v>
      </c>
      <c r="B76" s="298"/>
      <c r="C76" s="298"/>
    </row>
    <row r="77" spans="1:3" ht="15.75">
      <c r="A77" s="302" t="s">
        <v>191</v>
      </c>
      <c r="B77" s="298"/>
      <c r="C77" s="298"/>
    </row>
    <row r="78" ht="15">
      <c r="A78" s="55"/>
    </row>
  </sheetData>
  <sheetProtection/>
  <mergeCells count="7">
    <mergeCell ref="A11:M11"/>
    <mergeCell ref="A4:B4"/>
    <mergeCell ref="A5:B5"/>
    <mergeCell ref="A7:M7"/>
    <mergeCell ref="A8:M8"/>
    <mergeCell ref="A9:M9"/>
    <mergeCell ref="A10:M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2013-10-29T12:01:00Z</cp:lastPrinted>
  <dcterms:created xsi:type="dcterms:W3CDTF">2013-10-24T11:49:53Z</dcterms:created>
  <dcterms:modified xsi:type="dcterms:W3CDTF">2013-10-30T13:23:15Z</dcterms:modified>
  <cp:category/>
  <cp:version/>
  <cp:contentType/>
  <cp:contentStatus/>
</cp:coreProperties>
</file>